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680" yWindow="270" windowWidth="24240" windowHeight="12300" tabRatio="733" activeTab="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 " sheetId="41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40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39" r:id="rId18"/>
    <sheet name="19день " sheetId="28" r:id="rId19"/>
    <sheet name="20 день" sheetId="29" r:id="rId20"/>
    <sheet name="21день" sheetId="30" r:id="rId21"/>
    <sheet name="22 день" sheetId="31" r:id="rId22"/>
    <sheet name="23 день" sheetId="32" r:id="rId23"/>
    <sheet name="24день " sheetId="38" r:id="rId24"/>
  </sheets>
  <definedNames>
    <definedName name="_xlnm.Print_Area" localSheetId="9">'10 день'!$B$1:$V$28</definedName>
    <definedName name="_xlnm.Print_Area" localSheetId="20">'21день'!$B$2:$T$25</definedName>
    <definedName name="_xlnm.Print_Area" localSheetId="7">'8 день'!$B$1:$U$23</definedName>
    <definedName name="_xlnm.Print_Area" localSheetId="8">'9 день'!$B$1:$W$23</definedName>
  </definedNames>
  <calcPr calcId="152511" calcOnSave="0"/>
</workbook>
</file>

<file path=xl/calcChain.xml><?xml version="1.0" encoding="utf-8"?>
<calcChain xmlns="http://schemas.openxmlformats.org/spreadsheetml/2006/main">
  <c r="L26" i="10" l="1"/>
  <c r="I13" i="31" l="1"/>
  <c r="J13" i="31"/>
  <c r="K13" i="3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Y13" i="31"/>
  <c r="G13" i="31"/>
  <c r="I23" i="38" l="1"/>
  <c r="J23" i="38"/>
  <c r="K23" i="38"/>
  <c r="L23" i="38"/>
  <c r="L25" i="38" s="1"/>
  <c r="M23" i="38"/>
  <c r="N23" i="38"/>
  <c r="O23" i="38"/>
  <c r="P23" i="38"/>
  <c r="Q23" i="38"/>
  <c r="R23" i="38"/>
  <c r="S23" i="38"/>
  <c r="T23" i="38"/>
  <c r="U23" i="38"/>
  <c r="V23" i="38"/>
  <c r="W23" i="38"/>
  <c r="X23" i="38"/>
  <c r="I22" i="38"/>
  <c r="J22" i="38"/>
  <c r="K22" i="38"/>
  <c r="L22" i="38"/>
  <c r="L24" i="38" s="1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G23" i="38"/>
  <c r="G22" i="38"/>
  <c r="I21" i="32" l="1"/>
  <c r="J21" i="32"/>
  <c r="K21" i="32"/>
  <c r="L21" i="32"/>
  <c r="L23" i="32" s="1"/>
  <c r="M21" i="32"/>
  <c r="N21" i="32"/>
  <c r="O21" i="32"/>
  <c r="P21" i="32"/>
  <c r="Q21" i="32"/>
  <c r="R21" i="32"/>
  <c r="S21" i="32"/>
  <c r="T21" i="32"/>
  <c r="U21" i="32"/>
  <c r="V21" i="32"/>
  <c r="W21" i="32"/>
  <c r="X21" i="32"/>
  <c r="Y21" i="32"/>
  <c r="G21" i="32"/>
  <c r="I23" i="30"/>
  <c r="J23" i="30"/>
  <c r="K23" i="30"/>
  <c r="L23" i="30"/>
  <c r="L25" i="30" s="1"/>
  <c r="M23" i="30"/>
  <c r="N23" i="30"/>
  <c r="O23" i="30"/>
  <c r="P23" i="30"/>
  <c r="Q23" i="30"/>
  <c r="R23" i="30"/>
  <c r="S23" i="30"/>
  <c r="T23" i="30"/>
  <c r="U23" i="30"/>
  <c r="V23" i="30"/>
  <c r="W23" i="30"/>
  <c r="X23" i="30"/>
  <c r="Y23" i="30"/>
  <c r="G23" i="30"/>
  <c r="I26" i="29"/>
  <c r="J26" i="29"/>
  <c r="K26" i="29"/>
  <c r="L26" i="29"/>
  <c r="L28" i="29" s="1"/>
  <c r="M26" i="29"/>
  <c r="N26" i="29"/>
  <c r="O26" i="29"/>
  <c r="P26" i="29"/>
  <c r="Q26" i="29"/>
  <c r="R26" i="29"/>
  <c r="S26" i="29"/>
  <c r="T26" i="29"/>
  <c r="U26" i="29"/>
  <c r="V26" i="29"/>
  <c r="W26" i="29"/>
  <c r="X26" i="29"/>
  <c r="Y26" i="29"/>
  <c r="G26" i="29"/>
  <c r="I23" i="25"/>
  <c r="J23" i="25"/>
  <c r="K23" i="25"/>
  <c r="L23" i="25"/>
  <c r="L25" i="25" s="1"/>
  <c r="M23" i="25"/>
  <c r="N23" i="25"/>
  <c r="O23" i="25"/>
  <c r="P23" i="25"/>
  <c r="Q23" i="25"/>
  <c r="R23" i="25"/>
  <c r="S23" i="25"/>
  <c r="T23" i="25"/>
  <c r="U23" i="25"/>
  <c r="V23" i="25"/>
  <c r="W23" i="25"/>
  <c r="X23" i="25"/>
  <c r="Y23" i="25"/>
  <c r="I22" i="25"/>
  <c r="J22" i="25"/>
  <c r="K22" i="25"/>
  <c r="L22" i="25"/>
  <c r="L24" i="25" s="1"/>
  <c r="M22" i="25"/>
  <c r="N22" i="25"/>
  <c r="O22" i="25"/>
  <c r="P22" i="25"/>
  <c r="Q22" i="25"/>
  <c r="R22" i="25"/>
  <c r="S22" i="25"/>
  <c r="T22" i="25"/>
  <c r="U22" i="25"/>
  <c r="V22" i="25"/>
  <c r="W22" i="25"/>
  <c r="X22" i="25"/>
  <c r="Y22" i="25"/>
  <c r="G22" i="25"/>
  <c r="G23" i="25"/>
  <c r="I22" i="24"/>
  <c r="J22" i="24"/>
  <c r="K22" i="24"/>
  <c r="L22" i="24"/>
  <c r="L24" i="24" s="1"/>
  <c r="M22" i="24"/>
  <c r="N22" i="24"/>
  <c r="O22" i="24"/>
  <c r="P22" i="24"/>
  <c r="Q22" i="24"/>
  <c r="R22" i="24"/>
  <c r="S22" i="24"/>
  <c r="T22" i="24"/>
  <c r="U22" i="24"/>
  <c r="V22" i="24"/>
  <c r="W22" i="24"/>
  <c r="X22" i="24"/>
  <c r="Y22" i="24"/>
  <c r="G22" i="24"/>
  <c r="I26" i="23" l="1"/>
  <c r="J26" i="23"/>
  <c r="K26" i="23"/>
  <c r="L26" i="23"/>
  <c r="L28" i="23" s="1"/>
  <c r="M26" i="23"/>
  <c r="N26" i="23"/>
  <c r="O26" i="23"/>
  <c r="P26" i="23"/>
  <c r="Q26" i="23"/>
  <c r="R26" i="23"/>
  <c r="S26" i="23"/>
  <c r="T26" i="23"/>
  <c r="U26" i="23"/>
  <c r="V26" i="23"/>
  <c r="W26" i="23"/>
  <c r="X26" i="23"/>
  <c r="Y26" i="23"/>
  <c r="G26" i="23"/>
  <c r="I27" i="20"/>
  <c r="J27" i="20"/>
  <c r="K27" i="20"/>
  <c r="L27" i="20"/>
  <c r="L29" i="20" s="1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G27" i="20"/>
  <c r="I25" i="19"/>
  <c r="J25" i="19"/>
  <c r="K25" i="19"/>
  <c r="L25" i="19"/>
  <c r="L27" i="19" s="1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G25" i="19"/>
  <c r="I21" i="17"/>
  <c r="J21" i="17"/>
  <c r="K21" i="17"/>
  <c r="L21" i="17"/>
  <c r="L22" i="17" s="1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G21" i="17"/>
  <c r="I21" i="13" l="1"/>
  <c r="J21" i="13"/>
  <c r="K21" i="13"/>
  <c r="L21" i="13"/>
  <c r="L23" i="13" s="1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G21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G20" i="13"/>
  <c r="L22" i="13"/>
  <c r="I26" i="10" l="1"/>
  <c r="J26" i="10"/>
  <c r="K26" i="10"/>
  <c r="L28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G26" i="10"/>
  <c r="I14" i="31" l="1"/>
  <c r="J14" i="31"/>
  <c r="K14" i="31"/>
  <c r="L14" i="31"/>
  <c r="L16" i="31" s="1"/>
  <c r="M14" i="31"/>
  <c r="N14" i="31"/>
  <c r="O14" i="31"/>
  <c r="P14" i="31"/>
  <c r="Q14" i="31"/>
  <c r="R14" i="31"/>
  <c r="S14" i="31"/>
  <c r="T14" i="31"/>
  <c r="U14" i="31"/>
  <c r="V14" i="31"/>
  <c r="W14" i="31"/>
  <c r="X14" i="31"/>
  <c r="Y14" i="31"/>
  <c r="G14" i="31"/>
  <c r="I14" i="29"/>
  <c r="J14" i="29"/>
  <c r="K14" i="29"/>
  <c r="L14" i="29"/>
  <c r="L16" i="29" s="1"/>
  <c r="M14" i="29"/>
  <c r="N14" i="29"/>
  <c r="O14" i="29"/>
  <c r="P14" i="29"/>
  <c r="Q14" i="29"/>
  <c r="R14" i="29"/>
  <c r="S14" i="29"/>
  <c r="T14" i="29"/>
  <c r="U14" i="29"/>
  <c r="V14" i="29"/>
  <c r="W14" i="29"/>
  <c r="X14" i="29"/>
  <c r="Y14" i="29"/>
  <c r="G14" i="29"/>
  <c r="I14" i="23"/>
  <c r="J14" i="23"/>
  <c r="K14" i="23"/>
  <c r="L14" i="23"/>
  <c r="L16" i="23" s="1"/>
  <c r="M14" i="23"/>
  <c r="N14" i="23"/>
  <c r="O14" i="23"/>
  <c r="P14" i="23"/>
  <c r="Q14" i="23"/>
  <c r="R14" i="23"/>
  <c r="S14" i="23"/>
  <c r="T14" i="23"/>
  <c r="U14" i="23"/>
  <c r="V14" i="23"/>
  <c r="W14" i="23"/>
  <c r="X14" i="23"/>
  <c r="Y14" i="23"/>
  <c r="G14" i="23"/>
  <c r="I14" i="20" l="1"/>
  <c r="J14" i="20"/>
  <c r="K14" i="20"/>
  <c r="L14" i="20"/>
  <c r="L16" i="20" s="1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G14" i="20"/>
  <c r="I13" i="19"/>
  <c r="J13" i="19"/>
  <c r="K13" i="19"/>
  <c r="L13" i="19"/>
  <c r="L15" i="19" s="1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I12" i="19"/>
  <c r="J12" i="19"/>
  <c r="K12" i="19"/>
  <c r="L12" i="19"/>
  <c r="L14" i="19" s="1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G13" i="19"/>
  <c r="G12" i="19"/>
  <c r="Y14" i="11" l="1"/>
  <c r="I14" i="11"/>
  <c r="J14" i="11"/>
  <c r="K14" i="11"/>
  <c r="L14" i="11"/>
  <c r="L16" i="11" s="1"/>
  <c r="M14" i="11"/>
  <c r="N14" i="11"/>
  <c r="O14" i="11"/>
  <c r="P14" i="11"/>
  <c r="Q14" i="11"/>
  <c r="R14" i="11"/>
  <c r="S14" i="11"/>
  <c r="T14" i="11"/>
  <c r="U14" i="11"/>
  <c r="V14" i="11"/>
  <c r="W14" i="11"/>
  <c r="X14" i="11"/>
  <c r="G14" i="11"/>
  <c r="I14" i="10" l="1"/>
  <c r="J14" i="10"/>
  <c r="K14" i="10"/>
  <c r="L14" i="10"/>
  <c r="L16" i="10" s="1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I13" i="10"/>
  <c r="J13" i="10"/>
  <c r="K13" i="10"/>
  <c r="L13" i="10"/>
  <c r="L15" i="10" s="1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G14" i="10"/>
  <c r="G13" i="10"/>
  <c r="Y12" i="38" l="1"/>
  <c r="X12" i="38"/>
  <c r="W12" i="38"/>
  <c r="V12" i="38"/>
  <c r="U12" i="38"/>
  <c r="T12" i="38"/>
  <c r="S12" i="38"/>
  <c r="R12" i="38"/>
  <c r="Q12" i="38"/>
  <c r="P12" i="38"/>
  <c r="O12" i="38"/>
  <c r="N12" i="38"/>
  <c r="M12" i="38"/>
  <c r="L12" i="38"/>
  <c r="L13" i="38" s="1"/>
  <c r="K12" i="38"/>
  <c r="J12" i="38"/>
  <c r="I12" i="38"/>
  <c r="G12" i="38"/>
  <c r="Y20" i="39"/>
  <c r="X20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L21" i="39" s="1"/>
  <c r="K20" i="39"/>
  <c r="J20" i="39"/>
  <c r="I20" i="39"/>
  <c r="G20" i="39"/>
  <c r="Y11" i="39"/>
  <c r="X11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L12" i="39" s="1"/>
  <c r="K11" i="39"/>
  <c r="J11" i="39"/>
  <c r="I11" i="39"/>
  <c r="G11" i="39"/>
  <c r="Y19" i="40"/>
  <c r="X19" i="40"/>
  <c r="W19" i="40"/>
  <c r="V19" i="40"/>
  <c r="U19" i="40"/>
  <c r="T19" i="40"/>
  <c r="S19" i="40"/>
  <c r="R19" i="40"/>
  <c r="Q19" i="40"/>
  <c r="P19" i="40"/>
  <c r="O19" i="40"/>
  <c r="N19" i="40"/>
  <c r="M19" i="40"/>
  <c r="L19" i="40"/>
  <c r="L20" i="40" s="1"/>
  <c r="K19" i="40"/>
  <c r="J19" i="40"/>
  <c r="I19" i="40"/>
  <c r="G19" i="40"/>
  <c r="Y10" i="40"/>
  <c r="X10" i="40"/>
  <c r="W10" i="40"/>
  <c r="V10" i="40"/>
  <c r="U10" i="40"/>
  <c r="T10" i="40"/>
  <c r="S10" i="40"/>
  <c r="R10" i="40"/>
  <c r="Q10" i="40"/>
  <c r="P10" i="40"/>
  <c r="O10" i="40"/>
  <c r="N10" i="40"/>
  <c r="M10" i="40"/>
  <c r="L10" i="40"/>
  <c r="L11" i="40" s="1"/>
  <c r="K10" i="40"/>
  <c r="J10" i="40"/>
  <c r="I10" i="40"/>
  <c r="G10" i="40"/>
  <c r="Y19" i="41"/>
  <c r="X19" i="41"/>
  <c r="W19" i="41"/>
  <c r="V19" i="41"/>
  <c r="U19" i="41"/>
  <c r="T19" i="41"/>
  <c r="S19" i="41"/>
  <c r="R19" i="41"/>
  <c r="Q19" i="41"/>
  <c r="P19" i="41"/>
  <c r="O19" i="41"/>
  <c r="N19" i="41"/>
  <c r="M19" i="41"/>
  <c r="L19" i="41"/>
  <c r="L20" i="41" s="1"/>
  <c r="K19" i="41"/>
  <c r="J19" i="41"/>
  <c r="I19" i="41"/>
  <c r="G19" i="41"/>
  <c r="Y10" i="41"/>
  <c r="X10" i="41"/>
  <c r="W10" i="41"/>
  <c r="V10" i="41"/>
  <c r="U10" i="41"/>
  <c r="T10" i="41"/>
  <c r="S10" i="41"/>
  <c r="R10" i="41"/>
  <c r="Q10" i="41"/>
  <c r="P10" i="41"/>
  <c r="O10" i="41"/>
  <c r="N10" i="41"/>
  <c r="M10" i="41"/>
  <c r="L10" i="41"/>
  <c r="L11" i="41" s="1"/>
  <c r="K10" i="41"/>
  <c r="J10" i="41"/>
  <c r="I10" i="41"/>
  <c r="G10" i="41"/>
  <c r="G20" i="18" l="1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I12" i="25" l="1"/>
  <c r="J12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G11" i="22" l="1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G10" i="13" l="1"/>
  <c r="I11" i="30" l="1"/>
  <c r="K19" i="22"/>
  <c r="L19" i="22"/>
  <c r="G19" i="22"/>
  <c r="I24" i="19"/>
  <c r="J24" i="19"/>
  <c r="K24" i="19"/>
  <c r="L24" i="19"/>
  <c r="L26" i="19" s="1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G24" i="19"/>
  <c r="J12" i="18" l="1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G12" i="18"/>
  <c r="I12" i="18"/>
  <c r="L20" i="16"/>
  <c r="L18" i="6"/>
  <c r="L19" i="6" s="1"/>
  <c r="L26" i="20" l="1"/>
  <c r="L28" i="20" s="1"/>
  <c r="Y20" i="32" l="1"/>
  <c r="X20" i="32"/>
  <c r="W20" i="32"/>
  <c r="V20" i="32"/>
  <c r="U20" i="32"/>
  <c r="T20" i="32"/>
  <c r="S20" i="32"/>
  <c r="R20" i="32"/>
  <c r="Q20" i="32"/>
  <c r="P20" i="32"/>
  <c r="O20" i="32"/>
  <c r="N20" i="32"/>
  <c r="M20" i="32"/>
  <c r="L20" i="32"/>
  <c r="L22" i="32" s="1"/>
  <c r="K20" i="32"/>
  <c r="J20" i="32"/>
  <c r="I20" i="32"/>
  <c r="G20" i="32"/>
  <c r="Y24" i="31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L25" i="31" s="1"/>
  <c r="K24" i="31"/>
  <c r="J24" i="31"/>
  <c r="I24" i="31"/>
  <c r="G24" i="31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L24" i="30" s="1"/>
  <c r="K22" i="30"/>
  <c r="J22" i="30"/>
  <c r="I22" i="30"/>
  <c r="G22" i="30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L27" i="29" s="1"/>
  <c r="K25" i="29"/>
  <c r="J25" i="29"/>
  <c r="I25" i="29"/>
  <c r="G25" i="29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L21" i="28" s="1"/>
  <c r="K20" i="28"/>
  <c r="J20" i="28"/>
  <c r="I20" i="28"/>
  <c r="G20" i="28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L20" i="26" s="1"/>
  <c r="K19" i="26"/>
  <c r="J19" i="26"/>
  <c r="I19" i="26"/>
  <c r="G19" i="26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3" i="24" s="1"/>
  <c r="K21" i="24"/>
  <c r="J21" i="24"/>
  <c r="I21" i="24"/>
  <c r="G2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L27" i="23" s="1"/>
  <c r="K25" i="23"/>
  <c r="J25" i="23"/>
  <c r="I25" i="23"/>
  <c r="G25" i="23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K26" i="20"/>
  <c r="J26" i="20"/>
  <c r="I26" i="20"/>
  <c r="G26" i="20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L22" i="14" s="1"/>
  <c r="K21" i="14"/>
  <c r="J21" i="14"/>
  <c r="I21" i="14"/>
  <c r="G21" i="14"/>
  <c r="Y25" i="10" l="1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L27" i="10" s="1"/>
  <c r="K25" i="10"/>
  <c r="J25" i="10"/>
  <c r="I25" i="10"/>
  <c r="G25" i="10"/>
  <c r="L21" i="18" l="1"/>
  <c r="Y10" i="32" l="1"/>
  <c r="X10" i="32"/>
  <c r="W10" i="32"/>
  <c r="V10" i="32"/>
  <c r="U10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G10" i="32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L15" i="20" s="1"/>
  <c r="K13" i="20"/>
  <c r="J13" i="20"/>
  <c r="I13" i="20"/>
  <c r="G13" i="20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L11" i="32" l="1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G13" i="23"/>
  <c r="L15" i="23" l="1"/>
  <c r="L13" i="18"/>
  <c r="J13" i="11" l="1"/>
  <c r="K13" i="11"/>
  <c r="L13" i="11"/>
  <c r="L15" i="11" s="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I13" i="11"/>
  <c r="G13" i="11" l="1"/>
  <c r="G11" i="28" l="1"/>
  <c r="G11" i="16" l="1"/>
  <c r="G10" i="6"/>
  <c r="L12" i="16" l="1"/>
  <c r="G20" i="16"/>
  <c r="I20" i="16"/>
  <c r="J20" i="16"/>
  <c r="K20" i="16"/>
  <c r="L21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L15" i="31" l="1"/>
  <c r="L12" i="30"/>
  <c r="G11" i="30"/>
  <c r="L13" i="29"/>
  <c r="L15" i="29" s="1"/>
  <c r="G13" i="29"/>
  <c r="L11" i="26"/>
  <c r="G10" i="26"/>
  <c r="L13" i="25"/>
  <c r="G12" i="25"/>
  <c r="L11" i="24"/>
  <c r="G10" i="24"/>
  <c r="G12" i="17"/>
  <c r="G12" i="14"/>
  <c r="G24" i="11"/>
  <c r="G18" i="6"/>
  <c r="L12" i="17"/>
  <c r="L24" i="11"/>
  <c r="L12" i="14"/>
  <c r="L10" i="13"/>
  <c r="L13" i="14" l="1"/>
  <c r="L12" i="22" l="1"/>
  <c r="I12" i="14" l="1"/>
  <c r="J12" i="14"/>
  <c r="K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1" i="13"/>
  <c r="K10" i="13"/>
  <c r="J10" i="13"/>
  <c r="I10" i="13"/>
  <c r="J13" i="29" l="1"/>
  <c r="K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Y13" i="29"/>
  <c r="I13" i="29"/>
  <c r="Y19" i="22" l="1"/>
  <c r="X19" i="22"/>
  <c r="W19" i="22"/>
  <c r="V19" i="22"/>
  <c r="U19" i="22"/>
  <c r="T19" i="22"/>
  <c r="S19" i="22"/>
  <c r="R19" i="22"/>
  <c r="Q19" i="22"/>
  <c r="P19" i="22"/>
  <c r="O19" i="22"/>
  <c r="N19" i="22"/>
  <c r="M19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4" i="11" l="1"/>
  <c r="X24" i="11"/>
  <c r="W24" i="11"/>
  <c r="V24" i="11"/>
  <c r="U24" i="11"/>
  <c r="T24" i="11"/>
  <c r="S24" i="11"/>
  <c r="R24" i="11"/>
  <c r="Q24" i="11"/>
  <c r="P24" i="11"/>
  <c r="O24" i="11"/>
  <c r="N24" i="11"/>
  <c r="M24" i="11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I12" i="17" l="1"/>
  <c r="J12" i="17"/>
  <c r="K12" i="17"/>
  <c r="L12" i="28"/>
  <c r="L25" i="11" l="1"/>
  <c r="I24" i="11"/>
  <c r="I18" i="6" l="1"/>
  <c r="L11" i="6" l="1"/>
  <c r="I19" i="22" l="1"/>
  <c r="J19" i="22"/>
  <c r="L20" i="22"/>
  <c r="L13" i="17" l="1"/>
  <c r="J24" i="11" l="1"/>
  <c r="K24" i="11"/>
  <c r="J18" i="6" l="1"/>
  <c r="K18" i="6"/>
</calcChain>
</file>

<file path=xl/sharedStrings.xml><?xml version="1.0" encoding="utf-8"?>
<sst xmlns="http://schemas.openxmlformats.org/spreadsheetml/2006/main" count="1639" uniqueCount="194">
  <si>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</si>
  <si>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</si>
  <si>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</si>
  <si>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</si>
  <si>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</si>
  <si>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</si>
  <si>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</si>
  <si>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</si>
  <si>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</si>
  <si>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</si>
  <si>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</si>
  <si>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</si>
  <si>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</si>
  <si>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</si>
  <si>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</si>
  <si>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</si>
  <si>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</si>
  <si>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</si>
  <si>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</si>
  <si>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</si>
  <si>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</si>
  <si>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</si>
  <si>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</si>
  <si>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</si>
  <si>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</si>
  <si>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</si>
  <si>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</si>
  <si>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</si>
  <si>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</si>
  <si>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</si>
  <si>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</si>
  <si>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</si>
  <si>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</si>
  <si>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</si>
  <si>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</si>
  <si>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</si>
  <si>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</si>
  <si>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</si>
  <si>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</si>
  <si>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</si>
  <si>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</si>
  <si>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</si>
  <si>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</si>
  <si>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</si>
  <si>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</si>
  <si>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</si>
  <si>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</si>
  <si>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</si>
  <si>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</si>
  <si>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</si>
  <si>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</si>
  <si>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</si>
  <si>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</si>
  <si>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</si>
  <si>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Рис отварной  с маслом</t>
  </si>
  <si>
    <t>горячее блюдо</t>
  </si>
  <si>
    <t>горячий напиток</t>
  </si>
  <si>
    <t>гарнир</t>
  </si>
  <si>
    <t>Отвар из шиповника</t>
  </si>
  <si>
    <t>Макароны отварные с маслом</t>
  </si>
  <si>
    <t>Суп гороховый с мясом</t>
  </si>
  <si>
    <t>Борщ с мясом и сметаной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</si>
  <si>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</si>
  <si>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</si>
  <si>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</si>
  <si>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</si>
  <si>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 xml:space="preserve">2 блюдо </t>
  </si>
  <si>
    <t>Горячее блюдо</t>
  </si>
  <si>
    <t>2  блюдо</t>
  </si>
  <si>
    <t>Гуляш (говядина)</t>
  </si>
  <si>
    <t>Горячий шоколад</t>
  </si>
  <si>
    <t xml:space="preserve"> горячее блюдо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</si>
  <si>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</si>
  <si>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</si>
  <si>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</si>
  <si>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</si>
  <si>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Каша  рисовая молочная с маслом</t>
  </si>
  <si>
    <t>Чай с шиповником</t>
  </si>
  <si>
    <t>Сок фруктовый (персиковый)</t>
  </si>
  <si>
    <t>Доля суточной потребности в энерги, %</t>
  </si>
  <si>
    <t>Зраза мясная ленивая</t>
  </si>
  <si>
    <t>Фрукты в асортименте (яблоко)</t>
  </si>
  <si>
    <t>Котлета мясная (говядина, свинина, курица)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</si>
  <si>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</si>
  <si>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</si>
  <si>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</si>
  <si>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</si>
  <si>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</si>
  <si>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</si>
  <si>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</si>
  <si>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</si>
  <si>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</si>
  <si>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</si>
  <si>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</si>
  <si>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Рыба тушеная с овощами</t>
  </si>
  <si>
    <t>Чай с облепихой</t>
  </si>
  <si>
    <t>Сок фруктовый (яблоко)</t>
  </si>
  <si>
    <t>Сок фруктовый (мультифрукт)</t>
  </si>
  <si>
    <t>Каша  овсяная молочная с маслом</t>
  </si>
  <si>
    <t>Напиток плодово-ягодный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</si>
  <si>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</si>
  <si>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</si>
  <si>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</si>
  <si>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Кисель витаминизированный  плодово-ягодный (вишневый)</t>
  </si>
  <si>
    <t>этик.</t>
  </si>
  <si>
    <t>Фруктовый десерт</t>
  </si>
  <si>
    <t>Запеканка из творога с ягодным соусом</t>
  </si>
  <si>
    <t>Запеканка из рыбы</t>
  </si>
  <si>
    <t>Филе птицы  в кисло-сладком соусе</t>
  </si>
  <si>
    <t>Цена</t>
  </si>
  <si>
    <t>Горячий бутерброд на батоне (помидор, сыр)</t>
  </si>
  <si>
    <t>Суп томатный с курицей, фасолью и овощами</t>
  </si>
  <si>
    <t>Суп картофельный с макаронными изделиями</t>
  </si>
  <si>
    <t>Мясо тушеное (говядина)</t>
  </si>
  <si>
    <t>Молочный десерт</t>
  </si>
  <si>
    <t>№ рецептуры</t>
  </si>
  <si>
    <t>Энергетическая ценность, ккал</t>
  </si>
  <si>
    <t>Масло сливочное порциями</t>
  </si>
  <si>
    <t>Компот из смеси фруктов и ягод</t>
  </si>
  <si>
    <t>Котлета мясная (говядина, курица)</t>
  </si>
  <si>
    <t>Компот из смеси фруктов и   ягод (из смеси фруктов: яблоко, клубника, вишня, слива)</t>
  </si>
  <si>
    <t>Минтай под сырно - картофельной шубкой</t>
  </si>
  <si>
    <t>249/2</t>
  </si>
  <si>
    <t>Пельмени отварные с маслом</t>
  </si>
  <si>
    <t>Компот из кураги</t>
  </si>
  <si>
    <t>Блинчики с карамельным соусом (2 шт) NEW</t>
  </si>
  <si>
    <t>Плов с мясом и куркумой (говядина)</t>
  </si>
  <si>
    <t>Запеканка из птицы с цветной капустой NEW</t>
  </si>
  <si>
    <t>Икра овощная (кабачковая)</t>
  </si>
  <si>
    <t>Фрукты в ассортименте (мандарин)</t>
  </si>
  <si>
    <t>Пудинг из творога с яблоками со сгущенным молоком</t>
  </si>
  <si>
    <t>Каша кукурузная молочная с маслом</t>
  </si>
  <si>
    <t xml:space="preserve"> Суп куриный с яичной лапшой</t>
  </si>
  <si>
    <t>Картофельное пюре с маслом (пром. пр-во)</t>
  </si>
  <si>
    <t>Икра свекольная</t>
  </si>
  <si>
    <t>Биточек из птицы золотистый</t>
  </si>
  <si>
    <t>Маринад из моркови</t>
  </si>
  <si>
    <t>Биточек мясной (говядина, курица)</t>
  </si>
  <si>
    <t>Каша манная молочная с ягодным соусом и маслом</t>
  </si>
  <si>
    <t>Плов с курицей</t>
  </si>
  <si>
    <t>Икра овощная (баклажанная)</t>
  </si>
  <si>
    <t>Биточек мясной под сырной шапкой</t>
  </si>
  <si>
    <t>Запеканка из творога Зебра со сгущенным молоком</t>
  </si>
  <si>
    <t>Омлет с сыром</t>
  </si>
  <si>
    <t>Филе птицы ароматное</t>
  </si>
  <si>
    <t>Картофель запеченный (пром. пр-во слайс)</t>
  </si>
  <si>
    <t>Оладьи с джемом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</si>
  <si>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</si>
  <si>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</si>
  <si>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>Фрикадельки куриные с красным соусом (пром. пр-во)</t>
  </si>
  <si>
    <t>Суп куриный с булгуром, помидорами и болгарским перцем</t>
  </si>
  <si>
    <t>Медальоны куриные с томатным соусом и зеленью</t>
  </si>
  <si>
    <t>Булгур отварной  с маслом</t>
  </si>
  <si>
    <t>Омлет  с сыром</t>
  </si>
  <si>
    <t xml:space="preserve">Суп  куриный овощной </t>
  </si>
  <si>
    <t>Бефстроганов (говядина)</t>
  </si>
  <si>
    <t>Пюре из гороха с маслом</t>
  </si>
  <si>
    <t>Фрукты в ассортименте (груша)</t>
  </si>
  <si>
    <t>Курица запеченная</t>
  </si>
  <si>
    <t xml:space="preserve">3 блюдо </t>
  </si>
  <si>
    <t xml:space="preserve"> Хлеб ржаной</t>
  </si>
  <si>
    <t>Суп куриный с вермишелью</t>
  </si>
  <si>
    <t xml:space="preserve">Каша  пшенная вязкая с маслом </t>
  </si>
  <si>
    <t>Компот фруктово-ягодный (красная смородина)</t>
  </si>
  <si>
    <t>о/о*</t>
  </si>
  <si>
    <t>п/к*</t>
  </si>
  <si>
    <t>п/к* - полный комплект оборудования (УКМ, мясорубка)</t>
  </si>
  <si>
    <t>о/о** - отсутствие оборудования (УКМ, мясорубка)</t>
  </si>
  <si>
    <t>Жаркое с мясоом ( свинина)</t>
  </si>
  <si>
    <t xml:space="preserve"> Курица запеченная с соусом и зеленью</t>
  </si>
  <si>
    <t xml:space="preserve"> Картофель запеченный с зеленью</t>
  </si>
  <si>
    <t xml:space="preserve">гор. Напиток </t>
  </si>
  <si>
    <t xml:space="preserve"> Кофейный напиток  с молоком</t>
  </si>
  <si>
    <t xml:space="preserve"> Гуляш ( говядина)</t>
  </si>
  <si>
    <t>Мясо тушеное ( говядина)</t>
  </si>
  <si>
    <t>Жаркое с мясоом  (свинина)</t>
  </si>
  <si>
    <t xml:space="preserve"> Рыба запеченная с сыром</t>
  </si>
  <si>
    <t xml:space="preserve"> Чай с шиповником</t>
  </si>
  <si>
    <t xml:space="preserve"> Гуляш (говядина)</t>
  </si>
  <si>
    <t>Компот фруктово-ягодный ( вишня)</t>
  </si>
  <si>
    <t>Компот фруктово-ягодный ( смородина)</t>
  </si>
  <si>
    <t>Чахохбили</t>
  </si>
  <si>
    <t xml:space="preserve"> Картофель отварной с маслом и зеленью</t>
  </si>
  <si>
    <t>Горошек консервированный</t>
  </si>
  <si>
    <t>Суп овощной с мясом и сметаной</t>
  </si>
  <si>
    <t xml:space="preserve">1 блюдо </t>
  </si>
  <si>
    <t xml:space="preserve"> Рагу овощное с маслом</t>
  </si>
  <si>
    <t>Котлета из птицы "Ряба"</t>
  </si>
  <si>
    <t>Печень по-строгоновски</t>
  </si>
  <si>
    <t>Рыба запеченная с помидором и сыром</t>
  </si>
  <si>
    <t>349/1</t>
  </si>
  <si>
    <t>Суп овощной с цветной капустой NEW</t>
  </si>
  <si>
    <t>Жаркое с мясом (говядина)</t>
  </si>
  <si>
    <t xml:space="preserve">Биточек мясной  под сырной шапкой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</si>
</sst>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9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9" fillId="2" borderId="32" xfId="0" applyFont="1" applyFill="1" applyBorder="1"/>
    <xf numFmtId="0" fontId="9" fillId="0" borderId="32" xfId="0" applyFont="1" applyBorder="1"/>
    <xf numFmtId="0" fontId="0" fillId="0" borderId="0" xfId="0" applyAlignment="1"/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2" borderId="36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 wrapText="1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54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0" borderId="33" xfId="0" applyFont="1" applyBorder="1"/>
    <xf numFmtId="0" fontId="7" fillId="0" borderId="2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2" borderId="37" xfId="0" applyFont="1" applyFill="1" applyBorder="1"/>
    <xf numFmtId="0" fontId="10" fillId="2" borderId="5" xfId="0" applyFont="1" applyFill="1" applyBorder="1" applyAlignment="1">
      <alignment wrapText="1"/>
    </xf>
    <xf numFmtId="0" fontId="5" fillId="2" borderId="50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9" fillId="0" borderId="37" xfId="0" applyFont="1" applyBorder="1"/>
    <xf numFmtId="0" fontId="10" fillId="0" borderId="24" xfId="0" applyFont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164" fontId="7" fillId="2" borderId="49" xfId="0" applyNumberFormat="1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5" fillId="2" borderId="0" xfId="0" applyFont="1" applyFill="1" applyBorder="1"/>
    <xf numFmtId="0" fontId="10" fillId="0" borderId="50" xfId="0" applyFont="1" applyBorder="1" applyAlignment="1">
      <alignment horizontal="left"/>
    </xf>
    <xf numFmtId="0" fontId="10" fillId="0" borderId="36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16" fillId="2" borderId="36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7" fillId="2" borderId="38" xfId="0" applyFont="1" applyFill="1" applyBorder="1" applyAlignment="1">
      <alignment horizontal="left"/>
    </xf>
    <xf numFmtId="2" fontId="6" fillId="2" borderId="49" xfId="0" applyNumberFormat="1" applyFont="1" applyFill="1" applyBorder="1" applyAlignment="1">
      <alignment horizontal="center"/>
    </xf>
    <xf numFmtId="0" fontId="10" fillId="2" borderId="50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0" borderId="57" xfId="0" applyFont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2" fontId="6" fillId="2" borderId="37" xfId="0" applyNumberFormat="1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0" fillId="2" borderId="50" xfId="0" applyFont="1" applyFill="1" applyBorder="1" applyAlignment="1">
      <alignment wrapText="1"/>
    </xf>
    <xf numFmtId="0" fontId="10" fillId="0" borderId="38" xfId="0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1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0" fillId="0" borderId="5" xfId="0" applyFont="1" applyBorder="1" applyAlignment="1">
      <alignment horizontal="left" wrapText="1"/>
    </xf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6" fillId="0" borderId="52" xfId="0" applyFont="1" applyBorder="1"/>
    <xf numFmtId="0" fontId="10" fillId="0" borderId="42" xfId="0" applyFont="1" applyFill="1" applyBorder="1" applyAlignment="1">
      <alignment horizontal="left" wrapText="1"/>
    </xf>
    <xf numFmtId="0" fontId="5" fillId="2" borderId="42" xfId="0" applyFont="1" applyFill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left" wrapText="1"/>
    </xf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0" fontId="12" fillId="2" borderId="50" xfId="0" applyFont="1" applyFill="1" applyBorder="1" applyAlignment="1">
      <alignment horizontal="center"/>
    </xf>
    <xf numFmtId="0" fontId="10" fillId="0" borderId="35" xfId="0" applyFont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5" fillId="2" borderId="50" xfId="0" applyFont="1" applyFill="1" applyBorder="1" applyAlignment="1">
      <alignment wrapText="1"/>
    </xf>
    <xf numFmtId="0" fontId="7" fillId="0" borderId="22" xfId="0" applyFont="1" applyBorder="1" applyAlignment="1">
      <alignment horizontal="center" wrapText="1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9" fillId="2" borderId="50" xfId="0" applyFont="1" applyFill="1" applyBorder="1"/>
    <xf numFmtId="0" fontId="7" fillId="0" borderId="69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5" fillId="0" borderId="52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39" xfId="0" applyFont="1" applyBorder="1" applyAlignment="1">
      <alignment horizontal="center" wrapText="1"/>
    </xf>
    <xf numFmtId="0" fontId="7" fillId="0" borderId="63" xfId="0" applyFont="1" applyBorder="1" applyAlignment="1">
      <alignment horizontal="center" wrapText="1"/>
    </xf>
    <xf numFmtId="0" fontId="11" fillId="2" borderId="29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5" fillId="2" borderId="50" xfId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5" fillId="0" borderId="52" xfId="0" applyFont="1" applyBorder="1" applyAlignment="1">
      <alignment horizontal="left"/>
    </xf>
    <xf numFmtId="0" fontId="10" fillId="2" borderId="50" xfId="0" applyFont="1" applyFill="1" applyBorder="1" applyAlignment="1">
      <alignment horizontal="left"/>
    </xf>
    <xf numFmtId="0" fontId="7" fillId="2" borderId="45" xfId="0" applyFont="1" applyFill="1" applyBorder="1" applyAlignment="1">
      <alignment horizontal="center" wrapText="1"/>
    </xf>
    <xf numFmtId="0" fontId="10" fillId="2" borderId="50" xfId="0" applyFont="1" applyFill="1" applyBorder="1" applyAlignment="1"/>
    <xf numFmtId="0" fontId="10" fillId="2" borderId="3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7" fillId="2" borderId="48" xfId="0" applyFont="1" applyFill="1" applyBorder="1" applyAlignment="1">
      <alignment horizontal="left"/>
    </xf>
    <xf numFmtId="0" fontId="9" fillId="2" borderId="48" xfId="0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1" fillId="2" borderId="36" xfId="1" applyFont="1" applyFill="1" applyBorder="1" applyAlignment="1">
      <alignment horizontal="center"/>
    </xf>
    <xf numFmtId="0" fontId="7" fillId="2" borderId="53" xfId="0" applyFont="1" applyFill="1" applyBorder="1" applyAlignment="1">
      <alignment horizontal="left"/>
    </xf>
    <xf numFmtId="2" fontId="7" fillId="2" borderId="48" xfId="0" applyNumberFormat="1" applyFont="1" applyFill="1" applyBorder="1" applyAlignment="1">
      <alignment horizontal="center"/>
    </xf>
    <xf numFmtId="0" fontId="11" fillId="2" borderId="5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left"/>
    </xf>
    <xf numFmtId="0" fontId="5" fillId="2" borderId="52" xfId="0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 wrapText="1"/>
    </xf>
    <xf numFmtId="0" fontId="9" fillId="2" borderId="51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10" fillId="2" borderId="57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0" fillId="2" borderId="52" xfId="0" applyFont="1" applyFill="1" applyBorder="1"/>
    <xf numFmtId="0" fontId="7" fillId="2" borderId="50" xfId="0" applyFont="1" applyFill="1" applyBorder="1" applyAlignment="1"/>
    <xf numFmtId="0" fontId="10" fillId="2" borderId="53" xfId="0" applyFont="1" applyFill="1" applyBorder="1"/>
    <xf numFmtId="0" fontId="5" fillId="2" borderId="8" xfId="0" applyFont="1" applyFill="1" applyBorder="1" applyAlignment="1">
      <alignment horizontal="center"/>
    </xf>
    <xf numFmtId="0" fontId="9" fillId="2" borderId="36" xfId="0" applyFont="1" applyFill="1" applyBorder="1"/>
    <xf numFmtId="0" fontId="15" fillId="2" borderId="1" xfId="1" applyFont="1" applyFill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10" fillId="2" borderId="45" xfId="0" applyFont="1" applyFill="1" applyBorder="1"/>
    <xf numFmtId="0" fontId="10" fillId="2" borderId="47" xfId="0" applyFont="1" applyFill="1" applyBorder="1"/>
    <xf numFmtId="0" fontId="10" fillId="2" borderId="46" xfId="0" applyFont="1" applyFill="1" applyBorder="1"/>
    <xf numFmtId="0" fontId="7" fillId="2" borderId="51" xfId="0" applyFont="1" applyFill="1" applyBorder="1"/>
    <xf numFmtId="0" fontId="15" fillId="2" borderId="1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2" borderId="35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9" fillId="2" borderId="46" xfId="0" applyFont="1" applyFill="1" applyBorder="1"/>
    <xf numFmtId="0" fontId="6" fillId="2" borderId="51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7" fillId="2" borderId="36" xfId="0" applyFont="1" applyFill="1" applyBorder="1" applyAlignment="1"/>
    <xf numFmtId="0" fontId="10" fillId="2" borderId="24" xfId="0" applyFont="1" applyFill="1" applyBorder="1" applyAlignment="1">
      <alignment horizontal="left"/>
    </xf>
    <xf numFmtId="164" fontId="5" fillId="2" borderId="2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0" fontId="7" fillId="2" borderId="37" xfId="0" applyFont="1" applyFill="1" applyBorder="1" applyAlignment="1"/>
    <xf numFmtId="164" fontId="5" fillId="2" borderId="54" xfId="0" applyNumberFormat="1" applyFont="1" applyFill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5" fillId="2" borderId="16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6" fillId="2" borderId="35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13" fillId="2" borderId="35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left" wrapText="1"/>
    </xf>
    <xf numFmtId="0" fontId="0" fillId="2" borderId="0" xfId="0" applyFill="1" applyAlignment="1"/>
    <xf numFmtId="0" fontId="13" fillId="2" borderId="3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5" fillId="2" borderId="16" xfId="1" applyNumberFormat="1" applyFont="1" applyFill="1" applyBorder="1" applyAlignment="1">
      <alignment horizontal="center"/>
    </xf>
    <xf numFmtId="0" fontId="10" fillId="2" borderId="7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left" wrapText="1"/>
    </xf>
    <xf numFmtId="0" fontId="5" fillId="2" borderId="57" xfId="0" applyFont="1" applyFill="1" applyBorder="1" applyAlignment="1">
      <alignment horizontal="center"/>
    </xf>
    <xf numFmtId="0" fontId="6" fillId="2" borderId="54" xfId="0" applyFont="1" applyFill="1" applyBorder="1" applyAlignment="1">
      <alignment horizontal="center"/>
    </xf>
    <xf numFmtId="0" fontId="10" fillId="0" borderId="37" xfId="0" applyFont="1" applyBorder="1"/>
    <xf numFmtId="0" fontId="10" fillId="2" borderId="35" xfId="0" applyFont="1" applyFill="1" applyBorder="1" applyAlignment="1">
      <alignment horizontal="center" wrapText="1"/>
    </xf>
    <xf numFmtId="0" fontId="10" fillId="2" borderId="54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0" fillId="0" borderId="36" xfId="0" applyFont="1" applyBorder="1" applyAlignment="1">
      <alignment horizontal="right"/>
    </xf>
    <xf numFmtId="0" fontId="10" fillId="0" borderId="54" xfId="0" applyFont="1" applyBorder="1" applyAlignment="1">
      <alignment horizontal="center" wrapText="1"/>
    </xf>
    <xf numFmtId="164" fontId="7" fillId="2" borderId="36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12" fillId="0" borderId="47" xfId="0" applyFont="1" applyBorder="1"/>
    <xf numFmtId="0" fontId="9" fillId="0" borderId="47" xfId="0" applyFont="1" applyBorder="1" applyAlignment="1">
      <alignment horizontal="center"/>
    </xf>
    <xf numFmtId="0" fontId="19" fillId="2" borderId="1" xfId="1" applyFont="1" applyFill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5" fillId="0" borderId="42" xfId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/>
    <xf numFmtId="0" fontId="5" fillId="0" borderId="16" xfId="1" applyNumberFormat="1" applyFont="1" applyBorder="1" applyAlignment="1">
      <alignment horizontal="center"/>
    </xf>
    <xf numFmtId="0" fontId="10" fillId="0" borderId="36" xfId="0" applyFont="1" applyFill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9" fillId="0" borderId="51" xfId="0" applyFont="1" applyBorder="1"/>
    <xf numFmtId="0" fontId="10" fillId="0" borderId="44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36" xfId="0" applyFont="1" applyBorder="1" applyAlignment="1">
      <alignment horizontal="center" vertical="center" wrapText="1"/>
    </xf>
    <xf numFmtId="2" fontId="7" fillId="2" borderId="49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71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7" fillId="2" borderId="37" xfId="0" applyFont="1" applyFill="1" applyBorder="1"/>
    <xf numFmtId="0" fontId="10" fillId="0" borderId="51" xfId="0" applyFont="1" applyFill="1" applyBorder="1" applyAlignment="1">
      <alignment horizontal="center"/>
    </xf>
    <xf numFmtId="0" fontId="10" fillId="0" borderId="35" xfId="0" applyFont="1" applyFill="1" applyBorder="1" applyAlignment="1">
      <alignment wrapText="1"/>
    </xf>
    <xf numFmtId="0" fontId="20" fillId="0" borderId="24" xfId="0" applyFont="1" applyFill="1" applyBorder="1" applyAlignment="1">
      <alignment horizontal="center" wrapText="1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0" fillId="0" borderId="5" xfId="0" applyFont="1" applyBorder="1" applyAlignment="1"/>
    <xf numFmtId="0" fontId="7" fillId="0" borderId="45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center" wrapText="1"/>
    </xf>
    <xf numFmtId="0" fontId="10" fillId="3" borderId="5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9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left"/>
    </xf>
    <xf numFmtId="0" fontId="10" fillId="4" borderId="4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left"/>
    </xf>
    <xf numFmtId="0" fontId="5" fillId="4" borderId="0" xfId="0" applyFont="1" applyFill="1" applyBorder="1"/>
    <xf numFmtId="0" fontId="12" fillId="4" borderId="0" xfId="0" applyFont="1" applyFill="1" applyBorder="1"/>
    <xf numFmtId="0" fontId="5" fillId="3" borderId="0" xfId="0" applyFont="1" applyFill="1" applyBorder="1"/>
    <xf numFmtId="0" fontId="12" fillId="3" borderId="0" xfId="0" applyFont="1" applyFill="1" applyBorder="1"/>
    <xf numFmtId="0" fontId="10" fillId="4" borderId="50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164" fontId="7" fillId="3" borderId="49" xfId="0" applyNumberFormat="1" applyFont="1" applyFill="1" applyBorder="1" applyAlignment="1">
      <alignment horizontal="center"/>
    </xf>
    <xf numFmtId="0" fontId="5" fillId="2" borderId="36" xfId="1" applyFont="1" applyFill="1" applyBorder="1" applyAlignment="1">
      <alignment horizontal="center" wrapText="1"/>
    </xf>
    <xf numFmtId="0" fontId="5" fillId="4" borderId="36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36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5" fillId="4" borderId="50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4" borderId="36" xfId="1" applyFont="1" applyFill="1" applyBorder="1" applyAlignment="1">
      <alignment horizontal="center" wrapText="1"/>
    </xf>
    <xf numFmtId="0" fontId="6" fillId="4" borderId="50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2" fontId="6" fillId="4" borderId="38" xfId="0" applyNumberFormat="1" applyFont="1" applyFill="1" applyBorder="1" applyAlignment="1">
      <alignment horizontal="center"/>
    </xf>
    <xf numFmtId="0" fontId="6" fillId="3" borderId="53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2" fontId="7" fillId="3" borderId="37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3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left" wrapText="1"/>
    </xf>
    <xf numFmtId="0" fontId="5" fillId="4" borderId="36" xfId="0" applyFont="1" applyFill="1" applyBorder="1" applyAlignment="1">
      <alignment horizontal="left"/>
    </xf>
    <xf numFmtId="0" fontId="10" fillId="3" borderId="3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2" fillId="3" borderId="36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10" fillId="3" borderId="42" xfId="0" applyFont="1" applyFill="1" applyBorder="1" applyAlignment="1">
      <alignment horizontal="left"/>
    </xf>
    <xf numFmtId="0" fontId="5" fillId="3" borderId="16" xfId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5" fillId="4" borderId="16" xfId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164" fontId="6" fillId="4" borderId="36" xfId="0" applyNumberFormat="1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0" fontId="10" fillId="3" borderId="5" xfId="0" applyFont="1" applyFill="1" applyBorder="1" applyAlignment="1"/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38" xfId="1" applyFont="1" applyFill="1" applyBorder="1" applyAlignment="1">
      <alignment horizontal="center"/>
    </xf>
    <xf numFmtId="0" fontId="7" fillId="3" borderId="36" xfId="0" applyFont="1" applyFill="1" applyBorder="1" applyAlignment="1"/>
    <xf numFmtId="0" fontId="5" fillId="4" borderId="36" xfId="1" applyFont="1" applyFill="1" applyBorder="1" applyAlignment="1">
      <alignment horizontal="center"/>
    </xf>
    <xf numFmtId="0" fontId="7" fillId="4" borderId="36" xfId="0" applyFont="1" applyFill="1" applyBorder="1" applyAlignment="1"/>
    <xf numFmtId="0" fontId="12" fillId="2" borderId="5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7" fillId="3" borderId="37" xfId="0" applyFont="1" applyFill="1" applyBorder="1" applyAlignment="1"/>
    <xf numFmtId="0" fontId="5" fillId="2" borderId="24" xfId="0" applyFont="1" applyFill="1" applyBorder="1" applyAlignment="1"/>
    <xf numFmtId="0" fontId="10" fillId="4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 applyAlignment="1"/>
    <xf numFmtId="0" fontId="7" fillId="3" borderId="49" xfId="0" applyFont="1" applyFill="1" applyBorder="1" applyAlignment="1"/>
    <xf numFmtId="0" fontId="5" fillId="3" borderId="2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2" fontId="7" fillId="4" borderId="36" xfId="0" applyNumberFormat="1" applyFont="1" applyFill="1" applyBorder="1" applyAlignment="1">
      <alignment horizontal="center"/>
    </xf>
    <xf numFmtId="0" fontId="5" fillId="2" borderId="32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164" fontId="7" fillId="4" borderId="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6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6" xfId="0" applyFont="1" applyFill="1" applyBorder="1" applyAlignment="1">
      <alignment horizontal="center" wrapText="1"/>
    </xf>
    <xf numFmtId="0" fontId="6" fillId="3" borderId="37" xfId="0" applyFont="1" applyFill="1" applyBorder="1" applyAlignment="1">
      <alignment horizontal="center"/>
    </xf>
    <xf numFmtId="0" fontId="5" fillId="2" borderId="65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5" fillId="2" borderId="47" xfId="0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wrapText="1"/>
    </xf>
    <xf numFmtId="0" fontId="10" fillId="3" borderId="36" xfId="0" applyFont="1" applyFill="1" applyBorder="1" applyAlignment="1">
      <alignment wrapText="1"/>
    </xf>
    <xf numFmtId="0" fontId="10" fillId="4" borderId="50" xfId="0" applyFont="1" applyFill="1" applyBorder="1" applyAlignment="1">
      <alignment horizontal="center" wrapText="1"/>
    </xf>
    <xf numFmtId="0" fontId="10" fillId="3" borderId="50" xfId="0" applyFont="1" applyFill="1" applyBorder="1" applyAlignment="1">
      <alignment horizontal="center" wrapText="1"/>
    </xf>
    <xf numFmtId="0" fontId="6" fillId="3" borderId="50" xfId="0" applyFont="1" applyFill="1" applyBorder="1" applyAlignment="1">
      <alignment horizontal="center"/>
    </xf>
    <xf numFmtId="0" fontId="6" fillId="3" borderId="51" xfId="0" applyFont="1" applyFill="1" applyBorder="1" applyAlignment="1">
      <alignment horizontal="center"/>
    </xf>
    <xf numFmtId="0" fontId="5" fillId="0" borderId="36" xfId="1" applyFont="1" applyFill="1" applyBorder="1" applyAlignment="1">
      <alignment horizontal="center"/>
    </xf>
    <xf numFmtId="164" fontId="7" fillId="0" borderId="36" xfId="0" applyNumberFormat="1" applyFont="1" applyFill="1" applyBorder="1" applyAlignment="1">
      <alignment horizontal="center"/>
    </xf>
    <xf numFmtId="0" fontId="17" fillId="2" borderId="5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5" fillId="3" borderId="5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7" fillId="3" borderId="48" xfId="0" applyFont="1" applyFill="1" applyBorder="1" applyAlignment="1">
      <alignment horizontal="left"/>
    </xf>
    <xf numFmtId="0" fontId="7" fillId="3" borderId="49" xfId="0" applyFont="1" applyFill="1" applyBorder="1" applyAlignment="1">
      <alignment horizontal="left"/>
    </xf>
    <xf numFmtId="0" fontId="5" fillId="4" borderId="5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2" fontId="6" fillId="3" borderId="49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10" fillId="4" borderId="55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10" fillId="2" borderId="42" xfId="0" applyFont="1" applyFill="1" applyBorder="1" applyAlignment="1">
      <alignment wrapText="1"/>
    </xf>
    <xf numFmtId="0" fontId="10" fillId="4" borderId="42" xfId="0" applyFont="1" applyFill="1" applyBorder="1" applyAlignment="1">
      <alignment horizontal="left" wrapText="1"/>
    </xf>
    <xf numFmtId="0" fontId="10" fillId="3" borderId="42" xfId="0" applyFont="1" applyFill="1" applyBorder="1" applyAlignment="1"/>
    <xf numFmtId="0" fontId="10" fillId="5" borderId="42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5" fillId="5" borderId="28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5" fillId="3" borderId="73" xfId="0" applyFont="1" applyFill="1" applyBorder="1" applyAlignment="1">
      <alignment horizontal="center"/>
    </xf>
    <xf numFmtId="0" fontId="5" fillId="3" borderId="70" xfId="0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5" fillId="3" borderId="74" xfId="0" applyFont="1" applyFill="1" applyBorder="1" applyAlignment="1">
      <alignment horizontal="center"/>
    </xf>
    <xf numFmtId="2" fontId="7" fillId="3" borderId="46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left" wrapText="1"/>
    </xf>
    <xf numFmtId="0" fontId="10" fillId="4" borderId="50" xfId="0" applyFont="1" applyFill="1" applyBorder="1" applyAlignment="1">
      <alignment horizontal="left" wrapText="1"/>
    </xf>
    <xf numFmtId="0" fontId="10" fillId="5" borderId="50" xfId="0" applyFont="1" applyFill="1" applyBorder="1" applyAlignment="1">
      <alignment horizontal="left" wrapText="1"/>
    </xf>
    <xf numFmtId="0" fontId="10" fillId="5" borderId="36" xfId="0" applyFont="1" applyFill="1" applyBorder="1" applyAlignment="1">
      <alignment horizontal="center" wrapText="1"/>
    </xf>
    <xf numFmtId="0" fontId="5" fillId="5" borderId="36" xfId="1" applyFont="1" applyFill="1" applyBorder="1" applyAlignment="1">
      <alignment horizontal="center"/>
    </xf>
    <xf numFmtId="164" fontId="7" fillId="3" borderId="37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wrapText="1"/>
    </xf>
    <xf numFmtId="0" fontId="5" fillId="3" borderId="5" xfId="1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 wrapText="1"/>
    </xf>
    <xf numFmtId="0" fontId="10" fillId="4" borderId="50" xfId="0" applyFont="1" applyFill="1" applyBorder="1" applyAlignment="1">
      <alignment horizontal="left"/>
    </xf>
    <xf numFmtId="164" fontId="0" fillId="0" borderId="0" xfId="0" applyNumberFormat="1"/>
    <xf numFmtId="0" fontId="9" fillId="4" borderId="53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10" fillId="3" borderId="19" xfId="0" applyFont="1" applyFill="1" applyBorder="1" applyAlignment="1">
      <alignment horizontal="center"/>
    </xf>
    <xf numFmtId="0" fontId="6" fillId="4" borderId="50" xfId="0" applyFont="1" applyFill="1" applyBorder="1"/>
    <xf numFmtId="0" fontId="6" fillId="4" borderId="53" xfId="0" applyFont="1" applyFill="1" applyBorder="1"/>
    <xf numFmtId="0" fontId="10" fillId="3" borderId="51" xfId="0" applyFont="1" applyFill="1" applyBorder="1"/>
    <xf numFmtId="0" fontId="8" fillId="4" borderId="5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2" fontId="7" fillId="3" borderId="49" xfId="0" applyNumberFormat="1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164" fontId="5" fillId="2" borderId="42" xfId="0" applyNumberFormat="1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5" fillId="2" borderId="0" xfId="0" applyFont="1" applyFill="1" applyBorder="1"/>
    <xf numFmtId="0" fontId="7" fillId="4" borderId="50" xfId="0" applyFont="1" applyFill="1" applyBorder="1" applyAlignment="1"/>
    <xf numFmtId="0" fontId="7" fillId="3" borderId="50" xfId="0" applyFont="1" applyFill="1" applyBorder="1" applyAlignment="1"/>
    <xf numFmtId="0" fontId="7" fillId="3" borderId="51" xfId="0" applyFont="1" applyFill="1" applyBorder="1" applyAlignment="1"/>
    <xf numFmtId="0" fontId="5" fillId="3" borderId="4" xfId="1" applyFont="1" applyFill="1" applyBorder="1" applyAlignment="1">
      <alignment horizontal="center"/>
    </xf>
    <xf numFmtId="0" fontId="5" fillId="0" borderId="10" xfId="1" applyFont="1" applyBorder="1" applyAlignment="1">
      <alignment horizontal="center"/>
    </xf>
    <xf numFmtId="2" fontId="6" fillId="4" borderId="36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wrapText="1"/>
    </xf>
    <xf numFmtId="0" fontId="10" fillId="0" borderId="50" xfId="0" applyFont="1" applyBorder="1" applyAlignment="1"/>
    <xf numFmtId="0" fontId="20" fillId="0" borderId="35" xfId="0" applyFont="1" applyFill="1" applyBorder="1" applyAlignment="1">
      <alignment horizontal="center" wrapText="1"/>
    </xf>
    <xf numFmtId="164" fontId="6" fillId="3" borderId="48" xfId="0" applyNumberFormat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9" fillId="0" borderId="63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0"/>
  <sheetViews>
    <sheetView topLeftCell="A10" zoomScale="60" zoomScaleNormal="60" workbookViewId="0">
      <selection activeCell="S27" sqref="S27"/>
    </sheetView>
  </sheetViews>
  <sheetFormatPr defaultRowHeight="15" x14ac:dyDescent="0.25"/>
  <cols>
    <col min="2" max="3" width="19.85546875" customWidth="1"/>
    <col min="4" max="4" width="20.5703125" style="5" customWidth="1"/>
    <col min="5" max="5" width="21.140625" customWidth="1"/>
    <col min="6" max="6" width="55.7109375" customWidth="1"/>
    <col min="7" max="7" width="15.7109375" customWidth="1"/>
    <col min="8" max="8" width="13.5703125" customWidth="1"/>
    <col min="10" max="10" width="11.28515625" customWidth="1"/>
    <col min="11" max="11" width="17.42578125" customWidth="1"/>
    <col min="12" max="12" width="24.5703125" customWidth="1"/>
    <col min="13" max="13" width="11.28515625" customWidth="1"/>
    <col min="17" max="17" width="11.5703125" customWidth="1"/>
    <col min="18" max="18" width="12.28515625" customWidth="1"/>
    <col min="23" max="23" width="13.42578125" customWidth="1"/>
    <col min="24" max="24" width="11.140625" bestFit="1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16">
        <v>1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.5" thickBot="1" x14ac:dyDescent="0.3">
      <c r="B4" s="872" t="s">
        <v>0</v>
      </c>
      <c r="C4" s="872"/>
      <c r="D4" s="874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67"/>
      <c r="Q4" s="868"/>
      <c r="R4" s="869" t="s">
        <v>25</v>
      </c>
      <c r="S4" s="870"/>
      <c r="T4" s="870"/>
      <c r="U4" s="870"/>
      <c r="V4" s="870"/>
      <c r="W4" s="870"/>
      <c r="X4" s="870"/>
      <c r="Y4" s="871"/>
    </row>
    <row r="5" spans="2:25" ht="46.5" thickBot="1" x14ac:dyDescent="0.3">
      <c r="B5" s="873"/>
      <c r="C5" s="877"/>
      <c r="D5" s="873"/>
      <c r="E5" s="873"/>
      <c r="F5" s="873"/>
      <c r="G5" s="873"/>
      <c r="H5" s="873"/>
      <c r="I5" s="77" t="s">
        <v>27</v>
      </c>
      <c r="J5" s="254" t="s">
        <v>28</v>
      </c>
      <c r="K5" s="300" t="s">
        <v>29</v>
      </c>
      <c r="L5" s="876"/>
      <c r="M5" s="211" t="s">
        <v>30</v>
      </c>
      <c r="N5" s="211" t="s">
        <v>86</v>
      </c>
      <c r="O5" s="211" t="s">
        <v>31</v>
      </c>
      <c r="P5" s="253" t="s">
        <v>87</v>
      </c>
      <c r="Q5" s="211" t="s">
        <v>88</v>
      </c>
      <c r="R5" s="211" t="s">
        <v>32</v>
      </c>
      <c r="S5" s="211" t="s">
        <v>33</v>
      </c>
      <c r="T5" s="211" t="s">
        <v>34</v>
      </c>
      <c r="U5" s="211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ht="34.5" customHeight="1" x14ac:dyDescent="0.25">
      <c r="B6" s="337" t="s">
        <v>6</v>
      </c>
      <c r="C6" s="86"/>
      <c r="D6" s="275">
        <v>348</v>
      </c>
      <c r="E6" s="142" t="s">
        <v>20</v>
      </c>
      <c r="F6" s="320" t="s">
        <v>125</v>
      </c>
      <c r="G6" s="142">
        <v>121</v>
      </c>
      <c r="H6" s="238"/>
      <c r="I6" s="159">
        <v>5.48</v>
      </c>
      <c r="J6" s="33">
        <v>12.56</v>
      </c>
      <c r="K6" s="144">
        <v>43.61</v>
      </c>
      <c r="L6" s="242">
        <v>318.89999999999998</v>
      </c>
      <c r="M6" s="153">
        <v>0.1</v>
      </c>
      <c r="N6" s="18">
        <v>7.0000000000000007E-2</v>
      </c>
      <c r="O6" s="16">
        <v>0.02</v>
      </c>
      <c r="P6" s="16">
        <v>40</v>
      </c>
      <c r="Q6" s="37">
        <v>0.18</v>
      </c>
      <c r="R6" s="167">
        <v>19.57</v>
      </c>
      <c r="S6" s="35">
        <v>70.42</v>
      </c>
      <c r="T6" s="35">
        <v>24.06</v>
      </c>
      <c r="U6" s="35">
        <v>1.35</v>
      </c>
      <c r="V6" s="35">
        <v>101.56</v>
      </c>
      <c r="W6" s="35">
        <v>1E-3</v>
      </c>
      <c r="X6" s="35">
        <v>0</v>
      </c>
      <c r="Y6" s="36">
        <v>0.01</v>
      </c>
    </row>
    <row r="7" spans="2:25" ht="34.5" customHeight="1" x14ac:dyDescent="0.25">
      <c r="B7" s="337"/>
      <c r="C7" s="81"/>
      <c r="D7" s="68">
        <v>56</v>
      </c>
      <c r="E7" s="82" t="s">
        <v>55</v>
      </c>
      <c r="F7" s="110" t="s">
        <v>76</v>
      </c>
      <c r="G7" s="147">
        <v>205</v>
      </c>
      <c r="H7" s="68"/>
      <c r="I7" s="177">
        <v>6.32</v>
      </c>
      <c r="J7" s="21">
        <v>7.15</v>
      </c>
      <c r="K7" s="42">
        <v>31.68</v>
      </c>
      <c r="L7" s="176">
        <v>216.02</v>
      </c>
      <c r="M7" s="153">
        <v>0.06</v>
      </c>
      <c r="N7" s="18">
        <v>0.22</v>
      </c>
      <c r="O7" s="16">
        <v>0.88</v>
      </c>
      <c r="P7" s="16">
        <v>30</v>
      </c>
      <c r="Q7" s="19">
        <v>0.15</v>
      </c>
      <c r="R7" s="153">
        <v>184.17</v>
      </c>
      <c r="S7" s="16">
        <v>167.37</v>
      </c>
      <c r="T7" s="16">
        <v>31.68</v>
      </c>
      <c r="U7" s="16">
        <v>0.41</v>
      </c>
      <c r="V7" s="16">
        <v>228.17</v>
      </c>
      <c r="W7" s="16">
        <v>1.4E-2</v>
      </c>
      <c r="X7" s="16">
        <v>6.0000000000000001E-3</v>
      </c>
      <c r="Y7" s="37">
        <v>0.04</v>
      </c>
    </row>
    <row r="8" spans="2:25" ht="34.5" customHeight="1" x14ac:dyDescent="0.25">
      <c r="B8" s="337"/>
      <c r="C8" s="81"/>
      <c r="D8" s="91">
        <v>114</v>
      </c>
      <c r="E8" s="81" t="s">
        <v>5</v>
      </c>
      <c r="F8" s="321" t="s">
        <v>48</v>
      </c>
      <c r="G8" s="81">
        <v>200</v>
      </c>
      <c r="H8" s="79"/>
      <c r="I8" s="153">
        <v>0</v>
      </c>
      <c r="J8" s="16">
        <v>0</v>
      </c>
      <c r="K8" s="37">
        <v>7.27</v>
      </c>
      <c r="L8" s="158">
        <v>28.73</v>
      </c>
      <c r="M8" s="153">
        <v>0</v>
      </c>
      <c r="N8" s="18">
        <v>0</v>
      </c>
      <c r="O8" s="16">
        <v>0</v>
      </c>
      <c r="P8" s="16">
        <v>0</v>
      </c>
      <c r="Q8" s="37">
        <v>0</v>
      </c>
      <c r="R8" s="153">
        <v>0.26</v>
      </c>
      <c r="S8" s="16">
        <v>0.03</v>
      </c>
      <c r="T8" s="16">
        <v>0.03</v>
      </c>
      <c r="U8" s="16">
        <v>0.02</v>
      </c>
      <c r="V8" s="16">
        <v>0.28999999999999998</v>
      </c>
      <c r="W8" s="16">
        <v>0</v>
      </c>
      <c r="X8" s="16">
        <v>0</v>
      </c>
      <c r="Y8" s="37">
        <v>0</v>
      </c>
    </row>
    <row r="9" spans="2:25" ht="34.5" customHeight="1" x14ac:dyDescent="0.25">
      <c r="B9" s="337"/>
      <c r="C9" s="81"/>
      <c r="D9" s="277">
        <v>121</v>
      </c>
      <c r="E9" s="68" t="s">
        <v>14</v>
      </c>
      <c r="F9" s="103" t="s">
        <v>47</v>
      </c>
      <c r="G9" s="113">
        <v>20</v>
      </c>
      <c r="H9" s="81"/>
      <c r="I9" s="18">
        <v>1.5</v>
      </c>
      <c r="J9" s="16">
        <v>0.57999999999999996</v>
      </c>
      <c r="K9" s="19">
        <v>9.9600000000000009</v>
      </c>
      <c r="L9" s="264">
        <v>52.4</v>
      </c>
      <c r="M9" s="153">
        <v>0.02</v>
      </c>
      <c r="N9" s="18">
        <v>0.01</v>
      </c>
      <c r="O9" s="16">
        <v>0</v>
      </c>
      <c r="P9" s="16">
        <v>0</v>
      </c>
      <c r="Q9" s="19">
        <v>0</v>
      </c>
      <c r="R9" s="153">
        <v>3.8</v>
      </c>
      <c r="S9" s="16">
        <v>13</v>
      </c>
      <c r="T9" s="16">
        <v>2.6</v>
      </c>
      <c r="U9" s="16">
        <v>0.24</v>
      </c>
      <c r="V9" s="16">
        <v>18.399999999999999</v>
      </c>
      <c r="W9" s="16">
        <v>0</v>
      </c>
      <c r="X9" s="16">
        <v>0</v>
      </c>
      <c r="Y9" s="37">
        <v>0</v>
      </c>
    </row>
    <row r="10" spans="2:25" ht="34.5" customHeight="1" x14ac:dyDescent="0.25">
      <c r="B10" s="337"/>
      <c r="C10" s="81"/>
      <c r="D10" s="276"/>
      <c r="E10" s="82"/>
      <c r="F10" s="111" t="s">
        <v>21</v>
      </c>
      <c r="G10" s="170">
        <f>SUM(G6:G9)</f>
        <v>546</v>
      </c>
      <c r="H10" s="68"/>
      <c r="I10" s="125">
        <f t="shared" ref="I10:Y10" si="0">SUM(I6:I9)</f>
        <v>13.3</v>
      </c>
      <c r="J10" s="30">
        <f t="shared" si="0"/>
        <v>20.29</v>
      </c>
      <c r="K10" s="48">
        <f t="shared" si="0"/>
        <v>92.519999999999982</v>
      </c>
      <c r="L10" s="237">
        <f t="shared" si="0"/>
        <v>616.04999999999995</v>
      </c>
      <c r="M10" s="125">
        <f t="shared" si="0"/>
        <v>0.18</v>
      </c>
      <c r="N10" s="30">
        <f t="shared" si="0"/>
        <v>0.30000000000000004</v>
      </c>
      <c r="O10" s="30">
        <f t="shared" si="0"/>
        <v>0.9</v>
      </c>
      <c r="P10" s="30">
        <f t="shared" si="0"/>
        <v>70</v>
      </c>
      <c r="Q10" s="48">
        <f t="shared" si="0"/>
        <v>0.32999999999999996</v>
      </c>
      <c r="R10" s="125">
        <f t="shared" si="0"/>
        <v>207.79999999999998</v>
      </c>
      <c r="S10" s="30">
        <f t="shared" si="0"/>
        <v>250.82000000000002</v>
      </c>
      <c r="T10" s="30">
        <f t="shared" si="0"/>
        <v>58.37</v>
      </c>
      <c r="U10" s="30">
        <f t="shared" si="0"/>
        <v>2.02</v>
      </c>
      <c r="V10" s="30">
        <f t="shared" si="0"/>
        <v>348.42</v>
      </c>
      <c r="W10" s="30">
        <f t="shared" si="0"/>
        <v>1.4999999999999999E-2</v>
      </c>
      <c r="X10" s="30">
        <f t="shared" si="0"/>
        <v>6.0000000000000001E-3</v>
      </c>
      <c r="Y10" s="48">
        <f t="shared" si="0"/>
        <v>0.05</v>
      </c>
    </row>
    <row r="11" spans="2:25" ht="34.5" customHeight="1" thickBot="1" x14ac:dyDescent="0.3">
      <c r="B11" s="337"/>
      <c r="C11" s="201"/>
      <c r="D11" s="276"/>
      <c r="E11" s="82"/>
      <c r="F11" s="111" t="s">
        <v>22</v>
      </c>
      <c r="G11" s="82"/>
      <c r="H11" s="68"/>
      <c r="I11" s="127"/>
      <c r="J11" s="47"/>
      <c r="K11" s="73"/>
      <c r="L11" s="237">
        <f>L10/23.5</f>
        <v>26.214893617021275</v>
      </c>
      <c r="M11" s="127"/>
      <c r="N11" s="100"/>
      <c r="O11" s="239"/>
      <c r="P11" s="239"/>
      <c r="Q11" s="240"/>
      <c r="R11" s="241"/>
      <c r="S11" s="239"/>
      <c r="T11" s="239"/>
      <c r="U11" s="239"/>
      <c r="V11" s="239"/>
      <c r="W11" s="239"/>
      <c r="X11" s="239"/>
      <c r="Y11" s="240"/>
    </row>
    <row r="12" spans="2:25" ht="34.5" customHeight="1" x14ac:dyDescent="0.25">
      <c r="B12" s="336" t="s">
        <v>7</v>
      </c>
      <c r="C12" s="142"/>
      <c r="D12" s="267">
        <v>24</v>
      </c>
      <c r="E12" s="188" t="s">
        <v>20</v>
      </c>
      <c r="F12" s="332" t="s">
        <v>81</v>
      </c>
      <c r="G12" s="86">
        <v>150</v>
      </c>
      <c r="H12" s="188"/>
      <c r="I12" s="167">
        <v>0.6</v>
      </c>
      <c r="J12" s="35">
        <v>0.6</v>
      </c>
      <c r="K12" s="38">
        <v>14.7</v>
      </c>
      <c r="L12" s="198">
        <v>70.5</v>
      </c>
      <c r="M12" s="43">
        <v>0.05</v>
      </c>
      <c r="N12" s="43">
        <v>0.03</v>
      </c>
      <c r="O12" s="33">
        <v>15</v>
      </c>
      <c r="P12" s="33">
        <v>0</v>
      </c>
      <c r="Q12" s="44">
        <v>0</v>
      </c>
      <c r="R12" s="167">
        <v>24</v>
      </c>
      <c r="S12" s="35">
        <v>16.5</v>
      </c>
      <c r="T12" s="35">
        <v>13.5</v>
      </c>
      <c r="U12" s="35">
        <v>3.3</v>
      </c>
      <c r="V12" s="35">
        <v>417</v>
      </c>
      <c r="W12" s="35">
        <v>3.0000000000000001E-3</v>
      </c>
      <c r="X12" s="35">
        <v>4.4999999999999999E-4</v>
      </c>
      <c r="Y12" s="36">
        <v>0.01</v>
      </c>
    </row>
    <row r="13" spans="2:25" ht="34.5" customHeight="1" x14ac:dyDescent="0.25">
      <c r="B13" s="337"/>
      <c r="C13" s="81"/>
      <c r="D13" s="91">
        <v>30</v>
      </c>
      <c r="E13" s="81" t="s">
        <v>9</v>
      </c>
      <c r="F13" s="321" t="s">
        <v>16</v>
      </c>
      <c r="G13" s="81">
        <v>200</v>
      </c>
      <c r="H13" s="79"/>
      <c r="I13" s="153">
        <v>6</v>
      </c>
      <c r="J13" s="16">
        <v>6.27</v>
      </c>
      <c r="K13" s="37">
        <v>7.12</v>
      </c>
      <c r="L13" s="116">
        <v>109.74</v>
      </c>
      <c r="M13" s="153">
        <v>0.05</v>
      </c>
      <c r="N13" s="18">
        <v>7.0000000000000007E-2</v>
      </c>
      <c r="O13" s="16">
        <v>9.91</v>
      </c>
      <c r="P13" s="16">
        <v>120</v>
      </c>
      <c r="Q13" s="37">
        <v>0.02</v>
      </c>
      <c r="R13" s="153">
        <v>37.11</v>
      </c>
      <c r="S13" s="16">
        <v>79.62</v>
      </c>
      <c r="T13" s="16">
        <v>21.21</v>
      </c>
      <c r="U13" s="16">
        <v>1.19</v>
      </c>
      <c r="V13" s="16">
        <v>329.76</v>
      </c>
      <c r="W13" s="16">
        <v>5.2500000000000003E-3</v>
      </c>
      <c r="X13" s="16">
        <v>3.1E-4</v>
      </c>
      <c r="Y13" s="37">
        <v>0.03</v>
      </c>
    </row>
    <row r="14" spans="2:25" ht="34.5" customHeight="1" x14ac:dyDescent="0.25">
      <c r="B14" s="340"/>
      <c r="C14" s="146"/>
      <c r="D14" s="91">
        <v>350</v>
      </c>
      <c r="E14" s="81" t="s">
        <v>10</v>
      </c>
      <c r="F14" s="129" t="s">
        <v>126</v>
      </c>
      <c r="G14" s="83">
        <v>250</v>
      </c>
      <c r="H14" s="67"/>
      <c r="I14" s="153">
        <v>25.58</v>
      </c>
      <c r="J14" s="16">
        <v>32.450000000000003</v>
      </c>
      <c r="K14" s="37">
        <v>37.43</v>
      </c>
      <c r="L14" s="116">
        <v>544.85</v>
      </c>
      <c r="M14" s="153">
        <v>0.09</v>
      </c>
      <c r="N14" s="18">
        <v>0.18</v>
      </c>
      <c r="O14" s="16">
        <v>0.59</v>
      </c>
      <c r="P14" s="16">
        <v>150</v>
      </c>
      <c r="Q14" s="37">
        <v>0</v>
      </c>
      <c r="R14" s="153">
        <v>22.97</v>
      </c>
      <c r="S14" s="16">
        <v>287.01</v>
      </c>
      <c r="T14" s="16">
        <v>54.22</v>
      </c>
      <c r="U14" s="16">
        <v>4.12</v>
      </c>
      <c r="V14" s="16">
        <v>414.66</v>
      </c>
      <c r="W14" s="16">
        <v>8.9999999999999993E-3</v>
      </c>
      <c r="X14" s="16">
        <v>7.0000000000000001E-3</v>
      </c>
      <c r="Y14" s="37">
        <v>0.1</v>
      </c>
    </row>
    <row r="15" spans="2:25" ht="34.5" customHeight="1" x14ac:dyDescent="0.25">
      <c r="B15" s="340"/>
      <c r="C15" s="146"/>
      <c r="D15" s="68">
        <v>98</v>
      </c>
      <c r="E15" s="81" t="s">
        <v>18</v>
      </c>
      <c r="F15" s="342" t="s">
        <v>17</v>
      </c>
      <c r="G15" s="113">
        <v>200</v>
      </c>
      <c r="H15" s="79"/>
      <c r="I15" s="153">
        <v>0.37</v>
      </c>
      <c r="J15" s="16">
        <v>0</v>
      </c>
      <c r="K15" s="37">
        <v>14.85</v>
      </c>
      <c r="L15" s="158">
        <v>59.48</v>
      </c>
      <c r="M15" s="153">
        <v>0</v>
      </c>
      <c r="N15" s="16">
        <v>0</v>
      </c>
      <c r="O15" s="16">
        <v>0</v>
      </c>
      <c r="P15" s="16">
        <v>0</v>
      </c>
      <c r="Q15" s="19">
        <v>0</v>
      </c>
      <c r="R15" s="153">
        <v>0.21</v>
      </c>
      <c r="S15" s="16">
        <v>0</v>
      </c>
      <c r="T15" s="16">
        <v>0</v>
      </c>
      <c r="U15" s="16">
        <v>0.02</v>
      </c>
      <c r="V15" s="16">
        <v>0.2</v>
      </c>
      <c r="W15" s="16">
        <v>0</v>
      </c>
      <c r="X15" s="16">
        <v>0</v>
      </c>
      <c r="Y15" s="39">
        <v>0</v>
      </c>
    </row>
    <row r="16" spans="2:25" ht="34.5" customHeight="1" x14ac:dyDescent="0.25">
      <c r="B16" s="340"/>
      <c r="C16" s="146"/>
      <c r="D16" s="93">
        <v>119</v>
      </c>
      <c r="E16" s="81" t="s">
        <v>14</v>
      </c>
      <c r="F16" s="321" t="s">
        <v>51</v>
      </c>
      <c r="G16" s="113">
        <v>20</v>
      </c>
      <c r="H16" s="79"/>
      <c r="I16" s="153">
        <v>1.52</v>
      </c>
      <c r="J16" s="16">
        <v>0.16</v>
      </c>
      <c r="K16" s="37">
        <v>9.84</v>
      </c>
      <c r="L16" s="157">
        <v>47</v>
      </c>
      <c r="M16" s="153">
        <v>0.02</v>
      </c>
      <c r="N16" s="16">
        <v>0.01</v>
      </c>
      <c r="O16" s="16">
        <v>0</v>
      </c>
      <c r="P16" s="16">
        <v>0</v>
      </c>
      <c r="Q16" s="19">
        <v>0</v>
      </c>
      <c r="R16" s="153">
        <v>4</v>
      </c>
      <c r="S16" s="16">
        <v>13</v>
      </c>
      <c r="T16" s="16">
        <v>2.8</v>
      </c>
      <c r="U16" s="16">
        <v>0.22</v>
      </c>
      <c r="V16" s="16">
        <v>18.600000000000001</v>
      </c>
      <c r="W16" s="16">
        <v>6.4000000000000005E-4</v>
      </c>
      <c r="X16" s="16">
        <v>1.1999999999999999E-3</v>
      </c>
      <c r="Y16" s="37">
        <v>2.9</v>
      </c>
    </row>
    <row r="17" spans="2:25" ht="34.5" customHeight="1" x14ac:dyDescent="0.25">
      <c r="B17" s="340"/>
      <c r="C17" s="146"/>
      <c r="D17" s="91">
        <v>120</v>
      </c>
      <c r="E17" s="81" t="s">
        <v>15</v>
      </c>
      <c r="F17" s="321" t="s">
        <v>44</v>
      </c>
      <c r="G17" s="81">
        <v>20</v>
      </c>
      <c r="H17" s="107"/>
      <c r="I17" s="177">
        <v>1.32</v>
      </c>
      <c r="J17" s="21">
        <v>0.24</v>
      </c>
      <c r="K17" s="42">
        <v>8.0399999999999991</v>
      </c>
      <c r="L17" s="235">
        <v>39.6</v>
      </c>
      <c r="M17" s="177">
        <v>0.03</v>
      </c>
      <c r="N17" s="20">
        <v>0.02</v>
      </c>
      <c r="O17" s="21">
        <v>0</v>
      </c>
      <c r="P17" s="21">
        <v>0</v>
      </c>
      <c r="Q17" s="42">
        <v>0</v>
      </c>
      <c r="R17" s="177">
        <v>5.8</v>
      </c>
      <c r="S17" s="21">
        <v>30</v>
      </c>
      <c r="T17" s="21">
        <v>9.4</v>
      </c>
      <c r="U17" s="21">
        <v>0.78</v>
      </c>
      <c r="V17" s="21">
        <v>47</v>
      </c>
      <c r="W17" s="21">
        <v>8.8000000000000003E-4</v>
      </c>
      <c r="X17" s="21">
        <v>1E-3</v>
      </c>
      <c r="Y17" s="42">
        <v>0</v>
      </c>
    </row>
    <row r="18" spans="2:25" ht="34.5" customHeight="1" x14ac:dyDescent="0.25">
      <c r="B18" s="340"/>
      <c r="C18" s="146"/>
      <c r="D18" s="350"/>
      <c r="E18" s="146"/>
      <c r="F18" s="111" t="s">
        <v>21</v>
      </c>
      <c r="G18" s="192">
        <f>SUM(G12:G17)</f>
        <v>840</v>
      </c>
      <c r="H18" s="164"/>
      <c r="I18" s="124">
        <f>SUM(I12:I17)</f>
        <v>35.39</v>
      </c>
      <c r="J18" s="15">
        <f>SUM(J12:J17)</f>
        <v>39.72</v>
      </c>
      <c r="K18" s="40">
        <f>SUM(K12:K17)</f>
        <v>91.97999999999999</v>
      </c>
      <c r="L18" s="189">
        <f>SUM(L12:L17)</f>
        <v>871.17000000000007</v>
      </c>
      <c r="M18" s="124">
        <f t="shared" ref="M18:Y18" si="1">SUM(M12:M17)</f>
        <v>0.24</v>
      </c>
      <c r="N18" s="15">
        <f t="shared" si="1"/>
        <v>0.31000000000000005</v>
      </c>
      <c r="O18" s="15">
        <f t="shared" si="1"/>
        <v>25.5</v>
      </c>
      <c r="P18" s="15">
        <f t="shared" si="1"/>
        <v>270</v>
      </c>
      <c r="Q18" s="40">
        <f t="shared" si="1"/>
        <v>0.02</v>
      </c>
      <c r="R18" s="124">
        <f t="shared" si="1"/>
        <v>94.089999999999989</v>
      </c>
      <c r="S18" s="15">
        <f t="shared" si="1"/>
        <v>426.13</v>
      </c>
      <c r="T18" s="15">
        <f t="shared" si="1"/>
        <v>101.13000000000001</v>
      </c>
      <c r="U18" s="15">
        <f t="shared" si="1"/>
        <v>9.629999999999999</v>
      </c>
      <c r="V18" s="15">
        <f t="shared" si="1"/>
        <v>1227.22</v>
      </c>
      <c r="W18" s="15">
        <f t="shared" si="1"/>
        <v>1.8770000000000002E-2</v>
      </c>
      <c r="X18" s="15">
        <f t="shared" si="1"/>
        <v>9.9600000000000001E-3</v>
      </c>
      <c r="Y18" s="40">
        <f t="shared" si="1"/>
        <v>3.04</v>
      </c>
    </row>
    <row r="19" spans="2:25" ht="34.5" customHeight="1" thickBot="1" x14ac:dyDescent="0.3">
      <c r="B19" s="341"/>
      <c r="C19" s="196"/>
      <c r="D19" s="351"/>
      <c r="E19" s="196"/>
      <c r="F19" s="112" t="s">
        <v>22</v>
      </c>
      <c r="G19" s="196"/>
      <c r="H19" s="322"/>
      <c r="I19" s="323"/>
      <c r="J19" s="324"/>
      <c r="K19" s="325"/>
      <c r="L19" s="190">
        <f>L18/23.5</f>
        <v>37.071063829787235</v>
      </c>
      <c r="M19" s="326"/>
      <c r="N19" s="327"/>
      <c r="O19" s="328"/>
      <c r="P19" s="328"/>
      <c r="Q19" s="329"/>
      <c r="R19" s="326"/>
      <c r="S19" s="328"/>
      <c r="T19" s="328"/>
      <c r="U19" s="328"/>
      <c r="V19" s="328"/>
      <c r="W19" s="328"/>
      <c r="X19" s="328"/>
      <c r="Y19" s="329"/>
    </row>
    <row r="20" spans="2:25" x14ac:dyDescent="0.25">
      <c r="B20" s="2"/>
      <c r="C20" s="2"/>
      <c r="D20" s="4"/>
      <c r="E20" s="2"/>
      <c r="F20" s="2"/>
      <c r="G20" s="2"/>
      <c r="H20" s="9"/>
      <c r="I20" s="10"/>
      <c r="J20" s="9"/>
      <c r="K20" s="2"/>
      <c r="L20" s="12"/>
      <c r="M20" s="2"/>
      <c r="N20" s="2"/>
      <c r="O20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2"/>
  <sheetViews>
    <sheetView topLeftCell="A4" zoomScale="70" zoomScaleNormal="70" workbookViewId="0">
      <selection activeCell="L20" sqref="L20"/>
    </sheetView>
  </sheetViews>
  <sheetFormatPr defaultRowHeight="15" x14ac:dyDescent="0.25"/>
  <cols>
    <col min="2" max="3" width="20.140625" customWidth="1"/>
    <col min="4" max="4" width="15.7109375" style="5" customWidth="1"/>
    <col min="5" max="5" width="20.85546875" customWidth="1"/>
    <col min="6" max="6" width="54.28515625" customWidth="1"/>
    <col min="7" max="7" width="16.28515625" customWidth="1"/>
    <col min="8" max="8" width="10.85546875" customWidth="1"/>
    <col min="9" max="9" width="11.140625" bestFit="1" customWidth="1"/>
    <col min="10" max="10" width="11.28515625" customWidth="1"/>
    <col min="11" max="11" width="12.85546875" customWidth="1"/>
    <col min="12" max="12" width="22.42578125" customWidth="1"/>
    <col min="13" max="13" width="11.28515625" customWidth="1"/>
    <col min="17" max="17" width="9.140625" customWidth="1"/>
    <col min="24" max="24" width="14" bestFit="1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35">
        <v>10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67"/>
      <c r="Q4" s="868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46.5" thickBot="1" x14ac:dyDescent="0.3">
      <c r="B5" s="873"/>
      <c r="C5" s="873"/>
      <c r="D5" s="876"/>
      <c r="E5" s="877"/>
      <c r="F5" s="873"/>
      <c r="G5" s="873"/>
      <c r="H5" s="873"/>
      <c r="I5" s="77" t="s">
        <v>27</v>
      </c>
      <c r="J5" s="254" t="s">
        <v>28</v>
      </c>
      <c r="K5" s="66" t="s">
        <v>29</v>
      </c>
      <c r="L5" s="892"/>
      <c r="M5" s="211" t="s">
        <v>30</v>
      </c>
      <c r="N5" s="211" t="s">
        <v>86</v>
      </c>
      <c r="O5" s="211" t="s">
        <v>31</v>
      </c>
      <c r="P5" s="253" t="s">
        <v>87</v>
      </c>
      <c r="Q5" s="211" t="s">
        <v>88</v>
      </c>
      <c r="R5" s="211" t="s">
        <v>32</v>
      </c>
      <c r="S5" s="211" t="s">
        <v>33</v>
      </c>
      <c r="T5" s="211" t="s">
        <v>34</v>
      </c>
      <c r="U5" s="211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17" customFormat="1" ht="26.45" customHeight="1" x14ac:dyDescent="0.25">
      <c r="B6" s="336" t="s">
        <v>6</v>
      </c>
      <c r="C6" s="86"/>
      <c r="D6" s="267">
        <v>137</v>
      </c>
      <c r="E6" s="188" t="s">
        <v>20</v>
      </c>
      <c r="F6" s="212" t="s">
        <v>129</v>
      </c>
      <c r="G6" s="380">
        <v>100</v>
      </c>
      <c r="H6" s="86"/>
      <c r="I6" s="167">
        <v>0.8</v>
      </c>
      <c r="J6" s="35">
        <v>0.2</v>
      </c>
      <c r="K6" s="36">
        <v>7.5</v>
      </c>
      <c r="L6" s="689">
        <v>38</v>
      </c>
      <c r="M6" s="167">
        <v>0.06</v>
      </c>
      <c r="N6" s="34">
        <v>0.03</v>
      </c>
      <c r="O6" s="35">
        <v>38</v>
      </c>
      <c r="P6" s="35">
        <v>10</v>
      </c>
      <c r="Q6" s="36">
        <v>0</v>
      </c>
      <c r="R6" s="167">
        <v>35</v>
      </c>
      <c r="S6" s="35">
        <v>17</v>
      </c>
      <c r="T6" s="35">
        <v>11</v>
      </c>
      <c r="U6" s="35">
        <v>0.1</v>
      </c>
      <c r="V6" s="35">
        <v>155</v>
      </c>
      <c r="W6" s="35">
        <v>0</v>
      </c>
      <c r="X6" s="35">
        <v>0</v>
      </c>
      <c r="Y6" s="46">
        <v>0.15</v>
      </c>
    </row>
    <row r="7" spans="2:25" s="32" customFormat="1" ht="26.25" customHeight="1" x14ac:dyDescent="0.25">
      <c r="B7" s="343"/>
      <c r="C7" s="82"/>
      <c r="D7" s="67">
        <v>66</v>
      </c>
      <c r="E7" s="83" t="s">
        <v>55</v>
      </c>
      <c r="F7" s="373" t="s">
        <v>53</v>
      </c>
      <c r="G7" s="311">
        <v>150</v>
      </c>
      <c r="H7" s="83"/>
      <c r="I7" s="153">
        <v>15.59</v>
      </c>
      <c r="J7" s="16">
        <v>16.45</v>
      </c>
      <c r="K7" s="37">
        <v>2.79</v>
      </c>
      <c r="L7" s="157">
        <v>222.36</v>
      </c>
      <c r="M7" s="153">
        <v>7.0000000000000007E-2</v>
      </c>
      <c r="N7" s="16">
        <v>0.48</v>
      </c>
      <c r="O7" s="16">
        <v>0.23</v>
      </c>
      <c r="P7" s="16">
        <v>210</v>
      </c>
      <c r="Q7" s="37">
        <v>2.73</v>
      </c>
      <c r="R7" s="153">
        <v>108.32</v>
      </c>
      <c r="S7" s="16">
        <v>237.37</v>
      </c>
      <c r="T7" s="16">
        <v>18.100000000000001</v>
      </c>
      <c r="U7" s="16">
        <v>2.67</v>
      </c>
      <c r="V7" s="16">
        <v>195.3</v>
      </c>
      <c r="W7" s="16">
        <v>4.0000000000000001E-3</v>
      </c>
      <c r="X7" s="16">
        <v>3.3000000000000002E-2</v>
      </c>
      <c r="Y7" s="37">
        <v>0.01</v>
      </c>
    </row>
    <row r="8" spans="2:25" s="32" customFormat="1" ht="26.25" customHeight="1" x14ac:dyDescent="0.25">
      <c r="B8" s="343"/>
      <c r="C8" s="82"/>
      <c r="D8" s="67">
        <v>2</v>
      </c>
      <c r="E8" s="81" t="s">
        <v>20</v>
      </c>
      <c r="F8" s="373" t="s">
        <v>117</v>
      </c>
      <c r="G8" s="311">
        <v>15</v>
      </c>
      <c r="H8" s="83"/>
      <c r="I8" s="153">
        <v>0.12</v>
      </c>
      <c r="J8" s="16">
        <v>10.88</v>
      </c>
      <c r="K8" s="37">
        <v>0.19</v>
      </c>
      <c r="L8" s="157">
        <v>99.15</v>
      </c>
      <c r="M8" s="153">
        <v>0</v>
      </c>
      <c r="N8" s="18">
        <v>0.02</v>
      </c>
      <c r="O8" s="16">
        <v>0</v>
      </c>
      <c r="P8" s="16">
        <v>70</v>
      </c>
      <c r="Q8" s="37">
        <v>0.19</v>
      </c>
      <c r="R8" s="153">
        <v>3.6</v>
      </c>
      <c r="S8" s="16">
        <v>4.5</v>
      </c>
      <c r="T8" s="16">
        <v>0</v>
      </c>
      <c r="U8" s="16">
        <v>0.03</v>
      </c>
      <c r="V8" s="16">
        <v>4.5</v>
      </c>
      <c r="W8" s="16">
        <v>0</v>
      </c>
      <c r="X8" s="16">
        <v>1.4999999999999999E-4</v>
      </c>
      <c r="Y8" s="37">
        <v>0</v>
      </c>
    </row>
    <row r="9" spans="2:25" s="32" customFormat="1" ht="27" customHeight="1" x14ac:dyDescent="0.25">
      <c r="B9" s="343"/>
      <c r="C9" s="671" t="s">
        <v>165</v>
      </c>
      <c r="D9" s="578">
        <v>115</v>
      </c>
      <c r="E9" s="579" t="s">
        <v>42</v>
      </c>
      <c r="F9" s="676" t="s">
        <v>41</v>
      </c>
      <c r="G9" s="579">
        <v>200</v>
      </c>
      <c r="H9" s="579"/>
      <c r="I9" s="598">
        <v>6.64</v>
      </c>
      <c r="J9" s="599">
        <v>5.15</v>
      </c>
      <c r="K9" s="600">
        <v>16.809999999999999</v>
      </c>
      <c r="L9" s="601">
        <v>141.19</v>
      </c>
      <c r="M9" s="598">
        <v>0.06</v>
      </c>
      <c r="N9" s="662">
        <v>0.26</v>
      </c>
      <c r="O9" s="599">
        <v>1.0900000000000001</v>
      </c>
      <c r="P9" s="599">
        <v>30</v>
      </c>
      <c r="Q9" s="600">
        <v>0.1</v>
      </c>
      <c r="R9" s="598">
        <v>226.48</v>
      </c>
      <c r="S9" s="599">
        <v>187.22</v>
      </c>
      <c r="T9" s="599">
        <v>40.369999999999997</v>
      </c>
      <c r="U9" s="599">
        <v>0.97</v>
      </c>
      <c r="V9" s="599">
        <v>304.77999999999997</v>
      </c>
      <c r="W9" s="599">
        <v>1.6629999999999999E-2</v>
      </c>
      <c r="X9" s="599">
        <v>3.7000000000000002E-3</v>
      </c>
      <c r="Y9" s="677">
        <v>0.05</v>
      </c>
    </row>
    <row r="10" spans="2:25" s="32" customFormat="1" ht="27" customHeight="1" x14ac:dyDescent="0.25">
      <c r="B10" s="343"/>
      <c r="C10" s="672" t="s">
        <v>164</v>
      </c>
      <c r="D10" s="568">
        <v>161</v>
      </c>
      <c r="E10" s="569" t="s">
        <v>171</v>
      </c>
      <c r="F10" s="674" t="s">
        <v>172</v>
      </c>
      <c r="G10" s="569">
        <v>200</v>
      </c>
      <c r="H10" s="569"/>
      <c r="I10" s="573">
        <v>6.28</v>
      </c>
      <c r="J10" s="574">
        <v>4.75</v>
      </c>
      <c r="K10" s="575">
        <v>19.59</v>
      </c>
      <c r="L10" s="576">
        <v>130.79</v>
      </c>
      <c r="M10" s="573">
        <v>0.06</v>
      </c>
      <c r="N10" s="663">
        <v>0.25</v>
      </c>
      <c r="O10" s="574">
        <v>1.0900000000000001</v>
      </c>
      <c r="P10" s="574">
        <v>30</v>
      </c>
      <c r="Q10" s="575">
        <v>0.1</v>
      </c>
      <c r="R10" s="573">
        <v>221.97</v>
      </c>
      <c r="S10" s="574">
        <v>164.43</v>
      </c>
      <c r="T10" s="574">
        <v>25.58</v>
      </c>
      <c r="U10" s="574">
        <v>0.2</v>
      </c>
      <c r="V10" s="574">
        <v>254.68</v>
      </c>
      <c r="W10" s="574">
        <v>1.6E-2</v>
      </c>
      <c r="X10" s="574">
        <v>3.0000000000000001E-3</v>
      </c>
      <c r="Y10" s="675">
        <v>0</v>
      </c>
    </row>
    <row r="11" spans="2:25" s="32" customFormat="1" ht="28.5" customHeight="1" x14ac:dyDescent="0.25">
      <c r="B11" s="343"/>
      <c r="C11" s="82"/>
      <c r="D11" s="79">
        <v>121</v>
      </c>
      <c r="E11" s="81" t="s">
        <v>14</v>
      </c>
      <c r="F11" s="103" t="s">
        <v>47</v>
      </c>
      <c r="G11" s="107">
        <v>30</v>
      </c>
      <c r="H11" s="81"/>
      <c r="I11" s="18">
        <v>2.25</v>
      </c>
      <c r="J11" s="16">
        <v>0.87</v>
      </c>
      <c r="K11" s="37">
        <v>14.94</v>
      </c>
      <c r="L11" s="116">
        <v>78.599999999999994</v>
      </c>
      <c r="M11" s="177">
        <v>0.03</v>
      </c>
      <c r="N11" s="20">
        <v>0.01</v>
      </c>
      <c r="O11" s="21">
        <v>0</v>
      </c>
      <c r="P11" s="21">
        <v>0</v>
      </c>
      <c r="Q11" s="42">
        <v>0</v>
      </c>
      <c r="R11" s="177">
        <v>5.7</v>
      </c>
      <c r="S11" s="21">
        <v>19.5</v>
      </c>
      <c r="T11" s="21">
        <v>3.9</v>
      </c>
      <c r="U11" s="21">
        <v>0.36</v>
      </c>
      <c r="V11" s="21">
        <v>27.6</v>
      </c>
      <c r="W11" s="21">
        <v>0</v>
      </c>
      <c r="X11" s="21">
        <v>0</v>
      </c>
      <c r="Y11" s="42">
        <v>0</v>
      </c>
    </row>
    <row r="12" spans="2:25" s="32" customFormat="1" ht="28.5" customHeight="1" x14ac:dyDescent="0.25">
      <c r="B12" s="343"/>
      <c r="C12" s="671" t="s">
        <v>165</v>
      </c>
      <c r="D12" s="578"/>
      <c r="E12" s="579"/>
      <c r="F12" s="580" t="s">
        <v>21</v>
      </c>
      <c r="G12" s="579">
        <f>G6+G7+G8+G9+G11</f>
        <v>495</v>
      </c>
      <c r="H12" s="595"/>
      <c r="I12" s="595">
        <f t="shared" ref="I12:Y12" si="0">I6+I7+I8+I9+I11</f>
        <v>25.400000000000002</v>
      </c>
      <c r="J12" s="679">
        <f t="shared" si="0"/>
        <v>33.549999999999997</v>
      </c>
      <c r="K12" s="680">
        <f t="shared" si="0"/>
        <v>42.23</v>
      </c>
      <c r="L12" s="578">
        <f t="shared" si="0"/>
        <v>579.29999999999995</v>
      </c>
      <c r="M12" s="682">
        <f t="shared" si="0"/>
        <v>0.22</v>
      </c>
      <c r="N12" s="679">
        <f t="shared" si="0"/>
        <v>0.8</v>
      </c>
      <c r="O12" s="679">
        <f t="shared" si="0"/>
        <v>39.32</v>
      </c>
      <c r="P12" s="679">
        <f t="shared" si="0"/>
        <v>320</v>
      </c>
      <c r="Q12" s="680">
        <f t="shared" si="0"/>
        <v>3.02</v>
      </c>
      <c r="R12" s="682">
        <f t="shared" si="0"/>
        <v>379.09999999999997</v>
      </c>
      <c r="S12" s="679">
        <f t="shared" si="0"/>
        <v>465.59000000000003</v>
      </c>
      <c r="T12" s="679">
        <f t="shared" si="0"/>
        <v>73.37</v>
      </c>
      <c r="U12" s="679">
        <f t="shared" si="0"/>
        <v>4.13</v>
      </c>
      <c r="V12" s="679">
        <f t="shared" si="0"/>
        <v>687.18</v>
      </c>
      <c r="W12" s="679">
        <f t="shared" si="0"/>
        <v>2.0629999999999999E-2</v>
      </c>
      <c r="X12" s="679">
        <f t="shared" si="0"/>
        <v>3.6850000000000001E-2</v>
      </c>
      <c r="Y12" s="680">
        <f t="shared" si="0"/>
        <v>0.21000000000000002</v>
      </c>
    </row>
    <row r="13" spans="2:25" s="32" customFormat="1" ht="28.5" customHeight="1" x14ac:dyDescent="0.25">
      <c r="B13" s="343"/>
      <c r="C13" s="672" t="s">
        <v>164</v>
      </c>
      <c r="D13" s="582"/>
      <c r="E13" s="583"/>
      <c r="F13" s="584" t="s">
        <v>21</v>
      </c>
      <c r="G13" s="569">
        <f>G6+G7+G8+G10+G11</f>
        <v>495</v>
      </c>
      <c r="H13" s="572"/>
      <c r="I13" s="572">
        <f t="shared" ref="I13:Y13" si="1">I6+I7+I8+I10+I11</f>
        <v>25.040000000000003</v>
      </c>
      <c r="J13" s="684">
        <f t="shared" si="1"/>
        <v>33.15</v>
      </c>
      <c r="K13" s="685">
        <f t="shared" si="1"/>
        <v>45.01</v>
      </c>
      <c r="L13" s="568">
        <f t="shared" si="1"/>
        <v>568.9</v>
      </c>
      <c r="M13" s="692">
        <f t="shared" si="1"/>
        <v>0.22</v>
      </c>
      <c r="N13" s="684">
        <f t="shared" si="1"/>
        <v>0.79</v>
      </c>
      <c r="O13" s="684">
        <f t="shared" si="1"/>
        <v>39.32</v>
      </c>
      <c r="P13" s="684">
        <f t="shared" si="1"/>
        <v>320</v>
      </c>
      <c r="Q13" s="685">
        <f t="shared" si="1"/>
        <v>3.02</v>
      </c>
      <c r="R13" s="692">
        <f t="shared" si="1"/>
        <v>374.59</v>
      </c>
      <c r="S13" s="684">
        <f t="shared" si="1"/>
        <v>442.8</v>
      </c>
      <c r="T13" s="684">
        <f t="shared" si="1"/>
        <v>58.58</v>
      </c>
      <c r="U13" s="684">
        <f t="shared" si="1"/>
        <v>3.36</v>
      </c>
      <c r="V13" s="684">
        <f t="shared" si="1"/>
        <v>637.08000000000004</v>
      </c>
      <c r="W13" s="684">
        <f t="shared" si="1"/>
        <v>0.02</v>
      </c>
      <c r="X13" s="684">
        <f t="shared" si="1"/>
        <v>3.6150000000000002E-2</v>
      </c>
      <c r="Y13" s="685">
        <f t="shared" si="1"/>
        <v>0.16</v>
      </c>
    </row>
    <row r="14" spans="2:25" s="32" customFormat="1" ht="33.75" customHeight="1" x14ac:dyDescent="0.25">
      <c r="B14" s="343"/>
      <c r="C14" s="671" t="s">
        <v>165</v>
      </c>
      <c r="D14" s="585"/>
      <c r="E14" s="586"/>
      <c r="F14" s="580" t="s">
        <v>22</v>
      </c>
      <c r="G14" s="634"/>
      <c r="H14" s="579"/>
      <c r="I14" s="595"/>
      <c r="J14" s="679"/>
      <c r="K14" s="680"/>
      <c r="L14" s="690">
        <f>L12/23.5</f>
        <v>24.651063829787233</v>
      </c>
      <c r="M14" s="682"/>
      <c r="N14" s="679"/>
      <c r="O14" s="679"/>
      <c r="P14" s="679"/>
      <c r="Q14" s="680"/>
      <c r="R14" s="682"/>
      <c r="S14" s="679"/>
      <c r="T14" s="679"/>
      <c r="U14" s="679"/>
      <c r="V14" s="679"/>
      <c r="W14" s="679"/>
      <c r="X14" s="679"/>
      <c r="Y14" s="680"/>
    </row>
    <row r="15" spans="2:25" s="32" customFormat="1" ht="23.25" customHeight="1" thickBot="1" x14ac:dyDescent="0.3">
      <c r="B15" s="355"/>
      <c r="C15" s="673" t="s">
        <v>164</v>
      </c>
      <c r="D15" s="588"/>
      <c r="E15" s="589"/>
      <c r="F15" s="590" t="s">
        <v>22</v>
      </c>
      <c r="G15" s="589"/>
      <c r="H15" s="589"/>
      <c r="I15" s="686"/>
      <c r="J15" s="687"/>
      <c r="K15" s="688"/>
      <c r="L15" s="691">
        <f>L13/23.5</f>
        <v>24.20851063829787</v>
      </c>
      <c r="M15" s="686"/>
      <c r="N15" s="693"/>
      <c r="O15" s="687"/>
      <c r="P15" s="687"/>
      <c r="Q15" s="688"/>
      <c r="R15" s="686"/>
      <c r="S15" s="687"/>
      <c r="T15" s="687"/>
      <c r="U15" s="687"/>
      <c r="V15" s="687"/>
      <c r="W15" s="687"/>
      <c r="X15" s="687"/>
      <c r="Y15" s="694"/>
    </row>
    <row r="16" spans="2:25" s="32" customFormat="1" ht="33.75" customHeight="1" x14ac:dyDescent="0.25">
      <c r="B16" s="358" t="s">
        <v>7</v>
      </c>
      <c r="C16" s="472"/>
      <c r="D16" s="465">
        <v>235</v>
      </c>
      <c r="E16" s="284" t="s">
        <v>20</v>
      </c>
      <c r="F16" s="716" t="s">
        <v>140</v>
      </c>
      <c r="G16" s="465">
        <v>60</v>
      </c>
      <c r="H16" s="429"/>
      <c r="I16" s="199">
        <v>1.02</v>
      </c>
      <c r="J16" s="45">
        <v>7.98</v>
      </c>
      <c r="K16" s="46">
        <v>3.05</v>
      </c>
      <c r="L16" s="469">
        <v>88.8</v>
      </c>
      <c r="M16" s="199">
        <v>0.02</v>
      </c>
      <c r="N16" s="45">
        <v>0.04</v>
      </c>
      <c r="O16" s="45">
        <v>4.2</v>
      </c>
      <c r="P16" s="290">
        <v>90</v>
      </c>
      <c r="Q16" s="46">
        <v>0</v>
      </c>
      <c r="R16" s="200">
        <v>25.8</v>
      </c>
      <c r="S16" s="45">
        <v>18.600000000000001</v>
      </c>
      <c r="T16" s="45">
        <v>9</v>
      </c>
      <c r="U16" s="45">
        <v>0.42</v>
      </c>
      <c r="V16" s="45">
        <v>183</v>
      </c>
      <c r="W16" s="45">
        <v>1E-3</v>
      </c>
      <c r="X16" s="45">
        <v>2.0000000000000001E-4</v>
      </c>
      <c r="Y16" s="46">
        <v>0.08</v>
      </c>
    </row>
    <row r="17" spans="2:26" s="32" customFormat="1" ht="33.75" customHeight="1" x14ac:dyDescent="0.25">
      <c r="B17" s="343"/>
      <c r="C17" s="82"/>
      <c r="D17" s="276">
        <v>34</v>
      </c>
      <c r="E17" s="82" t="s">
        <v>9</v>
      </c>
      <c r="F17" s="110" t="s">
        <v>60</v>
      </c>
      <c r="G17" s="147">
        <v>200</v>
      </c>
      <c r="H17" s="276"/>
      <c r="I17" s="156">
        <v>9.19</v>
      </c>
      <c r="J17" s="56">
        <v>5.64</v>
      </c>
      <c r="K17" s="133">
        <v>13.63</v>
      </c>
      <c r="L17" s="221">
        <v>141.18</v>
      </c>
      <c r="M17" s="156">
        <v>0.16</v>
      </c>
      <c r="N17" s="56">
        <v>0.08</v>
      </c>
      <c r="O17" s="56">
        <v>2.73</v>
      </c>
      <c r="P17" s="56">
        <v>110</v>
      </c>
      <c r="Q17" s="133">
        <v>0</v>
      </c>
      <c r="R17" s="134">
        <v>24.39</v>
      </c>
      <c r="S17" s="56">
        <v>101</v>
      </c>
      <c r="T17" s="56">
        <v>29.04</v>
      </c>
      <c r="U17" s="56">
        <v>2.08</v>
      </c>
      <c r="V17" s="56">
        <v>339.52</v>
      </c>
      <c r="W17" s="56">
        <v>4.28E-3</v>
      </c>
      <c r="X17" s="56">
        <v>2.31E-3</v>
      </c>
      <c r="Y17" s="133">
        <v>0.03</v>
      </c>
    </row>
    <row r="18" spans="2:26" s="32" customFormat="1" ht="33.75" customHeight="1" x14ac:dyDescent="0.25">
      <c r="B18" s="339"/>
      <c r="C18" s="671" t="s">
        <v>165</v>
      </c>
      <c r="D18" s="578">
        <v>337</v>
      </c>
      <c r="E18" s="579" t="s">
        <v>10</v>
      </c>
      <c r="F18" s="709" t="s">
        <v>135</v>
      </c>
      <c r="G18" s="579">
        <v>90</v>
      </c>
      <c r="H18" s="597"/>
      <c r="I18" s="598">
        <v>20.98</v>
      </c>
      <c r="J18" s="599">
        <v>20.440000000000001</v>
      </c>
      <c r="K18" s="600">
        <v>4.6100000000000003</v>
      </c>
      <c r="L18" s="601">
        <v>289.63</v>
      </c>
      <c r="M18" s="598">
        <v>7.0000000000000007E-2</v>
      </c>
      <c r="N18" s="662">
        <v>0.19</v>
      </c>
      <c r="O18" s="599">
        <v>0.76</v>
      </c>
      <c r="P18" s="599">
        <v>70</v>
      </c>
      <c r="Q18" s="600">
        <v>0.45</v>
      </c>
      <c r="R18" s="662">
        <v>176.49</v>
      </c>
      <c r="S18" s="599">
        <v>230.04</v>
      </c>
      <c r="T18" s="599">
        <v>24.09</v>
      </c>
      <c r="U18" s="599">
        <v>1.93</v>
      </c>
      <c r="V18" s="599">
        <v>202.29</v>
      </c>
      <c r="W18" s="599">
        <v>3.0000000000000001E-3</v>
      </c>
      <c r="X18" s="599">
        <v>3.0000000000000001E-3</v>
      </c>
      <c r="Y18" s="677">
        <v>0.1</v>
      </c>
    </row>
    <row r="19" spans="2:26" s="32" customFormat="1" ht="33.75" customHeight="1" x14ac:dyDescent="0.25">
      <c r="B19" s="339"/>
      <c r="C19" s="766" t="s">
        <v>164</v>
      </c>
      <c r="D19" s="569">
        <v>150</v>
      </c>
      <c r="E19" s="569" t="s">
        <v>10</v>
      </c>
      <c r="F19" s="722" t="s">
        <v>181</v>
      </c>
      <c r="G19" s="723">
        <v>90</v>
      </c>
      <c r="H19" s="568"/>
      <c r="I19" s="753">
        <v>21.52</v>
      </c>
      <c r="J19" s="754">
        <v>19.57</v>
      </c>
      <c r="K19" s="675">
        <v>2.4500000000000002</v>
      </c>
      <c r="L19" s="780">
        <v>270.77</v>
      </c>
      <c r="M19" s="753">
        <v>0.09</v>
      </c>
      <c r="N19" s="754">
        <v>0.16</v>
      </c>
      <c r="O19" s="754">
        <v>7.66</v>
      </c>
      <c r="P19" s="754">
        <v>70</v>
      </c>
      <c r="Q19" s="675">
        <v>0.04</v>
      </c>
      <c r="R19" s="755">
        <v>26.49</v>
      </c>
      <c r="S19" s="754">
        <v>178.7</v>
      </c>
      <c r="T19" s="754">
        <v>24.83</v>
      </c>
      <c r="U19" s="754">
        <v>1.68</v>
      </c>
      <c r="V19" s="754">
        <v>295.58</v>
      </c>
      <c r="W19" s="754">
        <v>5.0000000000000001E-3</v>
      </c>
      <c r="X19" s="754">
        <v>2.9999999999999997E-4</v>
      </c>
      <c r="Y19" s="675">
        <v>0.56999999999999995</v>
      </c>
    </row>
    <row r="20" spans="2:26" s="32" customFormat="1" ht="33.75" customHeight="1" x14ac:dyDescent="0.25">
      <c r="B20" s="339"/>
      <c r="C20" s="215"/>
      <c r="D20" s="68">
        <v>54</v>
      </c>
      <c r="E20" s="82" t="s">
        <v>57</v>
      </c>
      <c r="F20" s="103" t="s">
        <v>39</v>
      </c>
      <c r="G20" s="82">
        <v>150</v>
      </c>
      <c r="H20" s="276"/>
      <c r="I20" s="177">
        <v>7.26</v>
      </c>
      <c r="J20" s="21">
        <v>4.96</v>
      </c>
      <c r="K20" s="42">
        <v>31.76</v>
      </c>
      <c r="L20" s="176">
        <v>198.84</v>
      </c>
      <c r="M20" s="177">
        <v>0.19</v>
      </c>
      <c r="N20" s="21">
        <v>0.1</v>
      </c>
      <c r="O20" s="21">
        <v>0</v>
      </c>
      <c r="P20" s="21">
        <v>10</v>
      </c>
      <c r="Q20" s="42">
        <v>0.06</v>
      </c>
      <c r="R20" s="20">
        <v>13.09</v>
      </c>
      <c r="S20" s="21">
        <v>159.71</v>
      </c>
      <c r="T20" s="21">
        <v>106.22</v>
      </c>
      <c r="U20" s="21">
        <v>3.57</v>
      </c>
      <c r="V20" s="21">
        <v>193.67</v>
      </c>
      <c r="W20" s="21">
        <v>1.7899999999999999E-3</v>
      </c>
      <c r="X20" s="21">
        <v>3.0999999999999999E-3</v>
      </c>
      <c r="Y20" s="42">
        <v>0.01</v>
      </c>
    </row>
    <row r="21" spans="2:26" s="32" customFormat="1" ht="33.75" customHeight="1" x14ac:dyDescent="0.25">
      <c r="B21" s="339"/>
      <c r="C21" s="215"/>
      <c r="D21" s="68">
        <v>98</v>
      </c>
      <c r="E21" s="82" t="s">
        <v>18</v>
      </c>
      <c r="F21" s="110" t="s">
        <v>17</v>
      </c>
      <c r="G21" s="147">
        <v>200</v>
      </c>
      <c r="H21" s="276"/>
      <c r="I21" s="177">
        <v>0.37</v>
      </c>
      <c r="J21" s="21">
        <v>0</v>
      </c>
      <c r="K21" s="42">
        <v>14.85</v>
      </c>
      <c r="L21" s="235">
        <v>59.48</v>
      </c>
      <c r="M21" s="177">
        <v>0</v>
      </c>
      <c r="N21" s="21">
        <v>0</v>
      </c>
      <c r="O21" s="21">
        <v>0</v>
      </c>
      <c r="P21" s="21">
        <v>0</v>
      </c>
      <c r="Q21" s="42">
        <v>0</v>
      </c>
      <c r="R21" s="20">
        <v>0.21</v>
      </c>
      <c r="S21" s="21">
        <v>0</v>
      </c>
      <c r="T21" s="21">
        <v>0</v>
      </c>
      <c r="U21" s="21">
        <v>0.02</v>
      </c>
      <c r="V21" s="21">
        <v>0.2</v>
      </c>
      <c r="W21" s="21">
        <v>0</v>
      </c>
      <c r="X21" s="21">
        <v>0</v>
      </c>
      <c r="Y21" s="133">
        <v>0</v>
      </c>
    </row>
    <row r="22" spans="2:26" s="32" customFormat="1" ht="33.75" customHeight="1" x14ac:dyDescent="0.25">
      <c r="B22" s="339"/>
      <c r="C22" s="215"/>
      <c r="D22" s="277">
        <v>119</v>
      </c>
      <c r="E22" s="82" t="s">
        <v>14</v>
      </c>
      <c r="F22" s="129" t="s">
        <v>51</v>
      </c>
      <c r="G22" s="113">
        <v>20</v>
      </c>
      <c r="H22" s="79"/>
      <c r="I22" s="153">
        <v>1.52</v>
      </c>
      <c r="J22" s="16">
        <v>0.16</v>
      </c>
      <c r="K22" s="37">
        <v>9.84</v>
      </c>
      <c r="L22" s="157">
        <v>47</v>
      </c>
      <c r="M22" s="153">
        <v>0.02</v>
      </c>
      <c r="N22" s="16">
        <v>0.01</v>
      </c>
      <c r="O22" s="16">
        <v>0</v>
      </c>
      <c r="P22" s="16">
        <v>0</v>
      </c>
      <c r="Q22" s="19">
        <v>0</v>
      </c>
      <c r="R22" s="153">
        <v>4</v>
      </c>
      <c r="S22" s="16">
        <v>13</v>
      </c>
      <c r="T22" s="16">
        <v>2.8</v>
      </c>
      <c r="U22" s="16">
        <v>0.22</v>
      </c>
      <c r="V22" s="16">
        <v>18.600000000000001</v>
      </c>
      <c r="W22" s="16">
        <v>6.4000000000000005E-4</v>
      </c>
      <c r="X22" s="16">
        <v>1.1999999999999999E-3</v>
      </c>
      <c r="Y22" s="37">
        <v>2.9</v>
      </c>
    </row>
    <row r="23" spans="2:26" s="32" customFormat="1" ht="33.75" customHeight="1" x14ac:dyDescent="0.25">
      <c r="B23" s="339"/>
      <c r="C23" s="215"/>
      <c r="D23" s="276">
        <v>120</v>
      </c>
      <c r="E23" s="68" t="s">
        <v>15</v>
      </c>
      <c r="F23" s="80" t="s">
        <v>13</v>
      </c>
      <c r="G23" s="82">
        <v>20</v>
      </c>
      <c r="H23" s="68"/>
      <c r="I23" s="177">
        <v>1.32</v>
      </c>
      <c r="J23" s="21">
        <v>0.24</v>
      </c>
      <c r="K23" s="42">
        <v>8.0399999999999991</v>
      </c>
      <c r="L23" s="235">
        <v>39.6</v>
      </c>
      <c r="M23" s="177">
        <v>0.03</v>
      </c>
      <c r="N23" s="20">
        <v>0.02</v>
      </c>
      <c r="O23" s="21">
        <v>0</v>
      </c>
      <c r="P23" s="21">
        <v>0</v>
      </c>
      <c r="Q23" s="42">
        <v>0</v>
      </c>
      <c r="R23" s="20">
        <v>5.8</v>
      </c>
      <c r="S23" s="21">
        <v>30</v>
      </c>
      <c r="T23" s="21">
        <v>9.4</v>
      </c>
      <c r="U23" s="21">
        <v>0.78</v>
      </c>
      <c r="V23" s="21">
        <v>47</v>
      </c>
      <c r="W23" s="21">
        <v>8.8000000000000003E-4</v>
      </c>
      <c r="X23" s="21">
        <v>1E-3</v>
      </c>
      <c r="Y23" s="42">
        <v>0</v>
      </c>
    </row>
    <row r="24" spans="2:26" s="32" customFormat="1" ht="33.75" customHeight="1" x14ac:dyDescent="0.25">
      <c r="B24" s="339"/>
      <c r="C24" s="671" t="s">
        <v>165</v>
      </c>
      <c r="D24" s="578"/>
      <c r="E24" s="579"/>
      <c r="F24" s="580" t="s">
        <v>21</v>
      </c>
      <c r="G24" s="634">
        <f>G16+G17+G18+G21+G22+G23+G20</f>
        <v>740</v>
      </c>
      <c r="H24" s="634"/>
      <c r="I24" s="595">
        <f t="shared" ref="I24:Y24" si="2">I16+I17+I18+I21+I22+I23+I20</f>
        <v>41.66</v>
      </c>
      <c r="J24" s="679">
        <f t="shared" si="2"/>
        <v>39.42</v>
      </c>
      <c r="K24" s="597">
        <f t="shared" si="2"/>
        <v>85.78</v>
      </c>
      <c r="L24" s="607">
        <f t="shared" si="2"/>
        <v>864.53000000000009</v>
      </c>
      <c r="M24" s="595">
        <f t="shared" si="2"/>
        <v>0.49000000000000005</v>
      </c>
      <c r="N24" s="679">
        <f t="shared" si="2"/>
        <v>0.44000000000000006</v>
      </c>
      <c r="O24" s="679">
        <f t="shared" si="2"/>
        <v>7.6899999999999995</v>
      </c>
      <c r="P24" s="679">
        <f t="shared" si="2"/>
        <v>280</v>
      </c>
      <c r="Q24" s="597">
        <f t="shared" si="2"/>
        <v>0.51</v>
      </c>
      <c r="R24" s="578">
        <f t="shared" si="2"/>
        <v>249.78000000000003</v>
      </c>
      <c r="S24" s="679">
        <f t="shared" si="2"/>
        <v>552.35</v>
      </c>
      <c r="T24" s="679">
        <f t="shared" si="2"/>
        <v>180.55</v>
      </c>
      <c r="U24" s="679">
        <f t="shared" si="2"/>
        <v>9.02</v>
      </c>
      <c r="V24" s="679">
        <f t="shared" si="2"/>
        <v>984.28</v>
      </c>
      <c r="W24" s="679">
        <f t="shared" si="2"/>
        <v>1.159E-2</v>
      </c>
      <c r="X24" s="679">
        <f t="shared" si="2"/>
        <v>1.081E-2</v>
      </c>
      <c r="Y24" s="597">
        <f t="shared" si="2"/>
        <v>3.1199999999999997</v>
      </c>
    </row>
    <row r="25" spans="2:26" s="32" customFormat="1" ht="33.75" customHeight="1" x14ac:dyDescent="0.25">
      <c r="B25" s="339"/>
      <c r="C25" s="672" t="s">
        <v>164</v>
      </c>
      <c r="D25" s="582"/>
      <c r="E25" s="583"/>
      <c r="F25" s="584" t="s">
        <v>21</v>
      </c>
      <c r="G25" s="643">
        <f>G16+G17+G19+G20+G21+G22+G23</f>
        <v>740</v>
      </c>
      <c r="H25" s="643"/>
      <c r="I25" s="642">
        <f t="shared" ref="I25:Y25" si="3">I16+I17+I19+I20+I21+I22+I23</f>
        <v>42.199999999999996</v>
      </c>
      <c r="J25" s="610">
        <f t="shared" si="3"/>
        <v>38.549999999999997</v>
      </c>
      <c r="K25" s="614">
        <f t="shared" si="3"/>
        <v>83.62</v>
      </c>
      <c r="L25" s="611">
        <f t="shared" si="3"/>
        <v>845.67000000000007</v>
      </c>
      <c r="M25" s="613">
        <f t="shared" si="3"/>
        <v>0.51</v>
      </c>
      <c r="N25" s="610">
        <f t="shared" si="3"/>
        <v>0.41000000000000003</v>
      </c>
      <c r="O25" s="610">
        <f t="shared" si="3"/>
        <v>14.59</v>
      </c>
      <c r="P25" s="610">
        <f t="shared" si="3"/>
        <v>280</v>
      </c>
      <c r="Q25" s="614">
        <f t="shared" si="3"/>
        <v>0.1</v>
      </c>
      <c r="R25" s="665">
        <f t="shared" si="3"/>
        <v>99.779999999999987</v>
      </c>
      <c r="S25" s="610">
        <f t="shared" si="3"/>
        <v>501.01</v>
      </c>
      <c r="T25" s="610">
        <f t="shared" si="3"/>
        <v>181.29000000000002</v>
      </c>
      <c r="U25" s="610">
        <f t="shared" si="3"/>
        <v>8.77</v>
      </c>
      <c r="V25" s="610">
        <f t="shared" si="3"/>
        <v>1077.57</v>
      </c>
      <c r="W25" s="610">
        <f t="shared" si="3"/>
        <v>1.3590000000000001E-2</v>
      </c>
      <c r="X25" s="610">
        <f t="shared" si="3"/>
        <v>8.1099999999999992E-3</v>
      </c>
      <c r="Y25" s="610">
        <f t="shared" si="3"/>
        <v>3.59</v>
      </c>
    </row>
    <row r="26" spans="2:26" s="32" customFormat="1" ht="33.75" customHeight="1" x14ac:dyDescent="0.25">
      <c r="B26" s="339"/>
      <c r="C26" s="671" t="s">
        <v>165</v>
      </c>
      <c r="D26" s="585"/>
      <c r="E26" s="586"/>
      <c r="F26" s="580" t="s">
        <v>22</v>
      </c>
      <c r="G26" s="637"/>
      <c r="H26" s="605"/>
      <c r="I26" s="657"/>
      <c r="J26" s="785"/>
      <c r="K26" s="804"/>
      <c r="L26" s="787">
        <f>L24/23.5</f>
        <v>36.788510638297879</v>
      </c>
      <c r="M26" s="657"/>
      <c r="N26" s="785"/>
      <c r="O26" s="785"/>
      <c r="P26" s="785"/>
      <c r="Q26" s="804"/>
      <c r="R26" s="585"/>
      <c r="S26" s="785"/>
      <c r="T26" s="785"/>
      <c r="U26" s="785"/>
      <c r="V26" s="785"/>
      <c r="W26" s="785"/>
      <c r="X26" s="785"/>
      <c r="Y26" s="804"/>
    </row>
    <row r="27" spans="2:26" s="32" customFormat="1" ht="33.75" customHeight="1" thickBot="1" x14ac:dyDescent="0.3">
      <c r="B27" s="360"/>
      <c r="C27" s="673" t="s">
        <v>164</v>
      </c>
      <c r="D27" s="588"/>
      <c r="E27" s="589"/>
      <c r="F27" s="590" t="s">
        <v>22</v>
      </c>
      <c r="G27" s="724"/>
      <c r="H27" s="797"/>
      <c r="I27" s="749"/>
      <c r="J27" s="750"/>
      <c r="K27" s="752"/>
      <c r="L27" s="782">
        <f>L25/23.5</f>
        <v>35.985957446808513</v>
      </c>
      <c r="M27" s="749"/>
      <c r="N27" s="750"/>
      <c r="O27" s="750"/>
      <c r="P27" s="750"/>
      <c r="Q27" s="752"/>
      <c r="R27" s="751"/>
      <c r="S27" s="750"/>
      <c r="T27" s="750"/>
      <c r="U27" s="750"/>
      <c r="V27" s="750"/>
      <c r="W27" s="750"/>
      <c r="X27" s="750"/>
      <c r="Y27" s="752"/>
      <c r="Z27" s="76"/>
    </row>
    <row r="28" spans="2:26" ht="18.75" x14ac:dyDescent="0.25">
      <c r="B28" s="224"/>
      <c r="C28" s="224"/>
      <c r="D28" s="179"/>
      <c r="E28" s="179"/>
      <c r="F28" s="24"/>
      <c r="G28" s="25"/>
      <c r="H28" s="11"/>
      <c r="I28" s="11"/>
      <c r="J28" s="11"/>
      <c r="K28" s="11"/>
      <c r="S28" s="255"/>
    </row>
    <row r="30" spans="2:26" ht="15.75" x14ac:dyDescent="0.25">
      <c r="C30" s="591" t="s">
        <v>166</v>
      </c>
      <c r="D30" s="592"/>
      <c r="E30" s="592"/>
      <c r="F30" s="11"/>
      <c r="G30" s="11"/>
      <c r="H30" s="11"/>
      <c r="I30" s="11"/>
      <c r="J30" s="11"/>
      <c r="K30" s="11"/>
    </row>
    <row r="31" spans="2:26" ht="15.75" x14ac:dyDescent="0.25">
      <c r="C31" s="593" t="s">
        <v>167</v>
      </c>
      <c r="D31" s="594"/>
      <c r="E31" s="594"/>
      <c r="F31" s="11"/>
      <c r="G31" s="11"/>
      <c r="H31" s="11"/>
      <c r="I31" s="11"/>
      <c r="J31" s="11"/>
      <c r="K31" s="11"/>
    </row>
    <row r="32" spans="2:26" x14ac:dyDescent="0.25">
      <c r="C32" s="11"/>
      <c r="D32" s="205"/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8"/>
  <sheetViews>
    <sheetView topLeftCell="A16" zoomScale="60" zoomScaleNormal="60" workbookViewId="0">
      <selection activeCell="L24" sqref="L24:L25"/>
    </sheetView>
  </sheetViews>
  <sheetFormatPr defaultRowHeight="15" x14ac:dyDescent="0.25"/>
  <cols>
    <col min="2" max="2" width="16.85546875" customWidth="1"/>
    <col min="3" max="3" width="16.85546875" style="5" customWidth="1"/>
    <col min="4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2.85546875" customWidth="1"/>
    <col min="12" max="12" width="23.28515625" customWidth="1"/>
    <col min="13" max="13" width="11.28515625" customWidth="1"/>
    <col min="16" max="16" width="13.42578125" customWidth="1"/>
    <col min="17" max="17" width="9.140625" customWidth="1"/>
    <col min="23" max="24" width="11.140625" bestFit="1" customWidth="1"/>
  </cols>
  <sheetData>
    <row r="2" spans="2:25" ht="23.25" x14ac:dyDescent="0.35">
      <c r="B2" s="315" t="s">
        <v>1</v>
      </c>
      <c r="C2" s="316"/>
      <c r="D2" s="316"/>
      <c r="E2" s="315" t="s">
        <v>3</v>
      </c>
      <c r="F2" s="315"/>
      <c r="G2" s="317" t="s">
        <v>2</v>
      </c>
      <c r="H2" s="335">
        <v>11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88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67"/>
      <c r="Q4" s="868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41.25" customHeight="1" thickBot="1" x14ac:dyDescent="0.3">
      <c r="B5" s="873"/>
      <c r="C5" s="877"/>
      <c r="D5" s="886"/>
      <c r="E5" s="877"/>
      <c r="F5" s="877"/>
      <c r="G5" s="877"/>
      <c r="H5" s="877"/>
      <c r="I5" s="260" t="s">
        <v>27</v>
      </c>
      <c r="J5" s="566" t="s">
        <v>28</v>
      </c>
      <c r="K5" s="260" t="s">
        <v>29</v>
      </c>
      <c r="L5" s="893"/>
      <c r="M5" s="211" t="s">
        <v>30</v>
      </c>
      <c r="N5" s="211" t="s">
        <v>86</v>
      </c>
      <c r="O5" s="211" t="s">
        <v>31</v>
      </c>
      <c r="P5" s="253" t="s">
        <v>87</v>
      </c>
      <c r="Q5" s="211" t="s">
        <v>88</v>
      </c>
      <c r="R5" s="211" t="s">
        <v>32</v>
      </c>
      <c r="S5" s="211" t="s">
        <v>33</v>
      </c>
      <c r="T5" s="211" t="s">
        <v>34</v>
      </c>
      <c r="U5" s="211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32" customFormat="1" ht="26.25" customHeight="1" x14ac:dyDescent="0.25">
      <c r="B6" s="463" t="s">
        <v>6</v>
      </c>
      <c r="C6" s="99"/>
      <c r="D6" s="465">
        <v>13</v>
      </c>
      <c r="E6" s="99" t="s">
        <v>20</v>
      </c>
      <c r="F6" s="708" t="s">
        <v>136</v>
      </c>
      <c r="G6" s="465">
        <v>60</v>
      </c>
      <c r="H6" s="465"/>
      <c r="I6" s="199">
        <v>1.1200000000000001</v>
      </c>
      <c r="J6" s="45">
        <v>4.2699999999999996</v>
      </c>
      <c r="K6" s="46">
        <v>6.02</v>
      </c>
      <c r="L6" s="465">
        <v>68.62</v>
      </c>
      <c r="M6" s="244">
        <v>0.03</v>
      </c>
      <c r="N6" s="219">
        <v>0.04</v>
      </c>
      <c r="O6" s="219">
        <v>3.29</v>
      </c>
      <c r="P6" s="714">
        <v>450</v>
      </c>
      <c r="Q6" s="245">
        <v>0</v>
      </c>
      <c r="R6" s="478">
        <v>14.45</v>
      </c>
      <c r="S6" s="219">
        <v>29.75</v>
      </c>
      <c r="T6" s="219">
        <v>18.420000000000002</v>
      </c>
      <c r="U6" s="219">
        <v>0.54</v>
      </c>
      <c r="V6" s="219">
        <v>161.77000000000001</v>
      </c>
      <c r="W6" s="219">
        <v>3.0000000000000001E-3</v>
      </c>
      <c r="X6" s="219">
        <v>1E-3</v>
      </c>
      <c r="Y6" s="245">
        <v>0.02</v>
      </c>
    </row>
    <row r="7" spans="2:25" s="32" customFormat="1" ht="26.45" customHeight="1" x14ac:dyDescent="0.25">
      <c r="B7" s="96"/>
      <c r="C7" s="671" t="s">
        <v>165</v>
      </c>
      <c r="D7" s="579">
        <v>239</v>
      </c>
      <c r="E7" s="579" t="s">
        <v>64</v>
      </c>
      <c r="F7" s="709" t="s">
        <v>137</v>
      </c>
      <c r="G7" s="579">
        <v>90</v>
      </c>
      <c r="H7" s="671"/>
      <c r="I7" s="623">
        <v>17.25</v>
      </c>
      <c r="J7" s="624">
        <v>14.98</v>
      </c>
      <c r="K7" s="627">
        <v>7.87</v>
      </c>
      <c r="L7" s="626">
        <v>235.78</v>
      </c>
      <c r="M7" s="623">
        <v>7.0000000000000007E-2</v>
      </c>
      <c r="N7" s="624">
        <v>0.12</v>
      </c>
      <c r="O7" s="624">
        <v>0.81</v>
      </c>
      <c r="P7" s="624">
        <v>10</v>
      </c>
      <c r="Q7" s="627">
        <v>0.02</v>
      </c>
      <c r="R7" s="661">
        <v>24.88</v>
      </c>
      <c r="S7" s="624">
        <v>155.37</v>
      </c>
      <c r="T7" s="624">
        <v>19.91</v>
      </c>
      <c r="U7" s="624">
        <v>1.72</v>
      </c>
      <c r="V7" s="624">
        <v>234.74</v>
      </c>
      <c r="W7" s="624">
        <v>5.5700000000000003E-3</v>
      </c>
      <c r="X7" s="624">
        <v>9.1E-4</v>
      </c>
      <c r="Y7" s="627">
        <v>0.08</v>
      </c>
    </row>
    <row r="8" spans="2:25" s="32" customFormat="1" ht="26.45" customHeight="1" x14ac:dyDescent="0.25">
      <c r="B8" s="96"/>
      <c r="C8" s="672" t="s">
        <v>164</v>
      </c>
      <c r="D8" s="569">
        <v>89</v>
      </c>
      <c r="E8" s="569" t="s">
        <v>10</v>
      </c>
      <c r="F8" s="695" t="s">
        <v>173</v>
      </c>
      <c r="G8" s="569">
        <v>90</v>
      </c>
      <c r="H8" s="672"/>
      <c r="I8" s="699">
        <v>16.559999999999999</v>
      </c>
      <c r="J8" s="697">
        <v>15.75</v>
      </c>
      <c r="K8" s="700">
        <v>2.84</v>
      </c>
      <c r="L8" s="698">
        <v>219.6</v>
      </c>
      <c r="M8" s="699">
        <v>0.05</v>
      </c>
      <c r="N8" s="697">
        <v>0.12</v>
      </c>
      <c r="O8" s="697">
        <v>1.1499999999999999</v>
      </c>
      <c r="P8" s="697">
        <v>0</v>
      </c>
      <c r="Q8" s="700">
        <v>0</v>
      </c>
      <c r="R8" s="696">
        <v>17.05</v>
      </c>
      <c r="S8" s="697">
        <v>163.25</v>
      </c>
      <c r="T8" s="697">
        <v>21.7</v>
      </c>
      <c r="U8" s="697">
        <v>2.4300000000000002</v>
      </c>
      <c r="V8" s="697">
        <v>296.55</v>
      </c>
      <c r="W8" s="697">
        <v>6.52</v>
      </c>
      <c r="X8" s="697">
        <v>0.28000000000000003</v>
      </c>
      <c r="Y8" s="700">
        <v>0.05</v>
      </c>
    </row>
    <row r="9" spans="2:25" s="32" customFormat="1" ht="26.45" customHeight="1" x14ac:dyDescent="0.25">
      <c r="B9" s="96"/>
      <c r="C9" s="82"/>
      <c r="D9" s="82">
        <v>53</v>
      </c>
      <c r="E9" s="82" t="s">
        <v>57</v>
      </c>
      <c r="F9" s="135" t="s">
        <v>54</v>
      </c>
      <c r="G9" s="82">
        <v>150</v>
      </c>
      <c r="H9" s="82"/>
      <c r="I9" s="156">
        <v>3.34</v>
      </c>
      <c r="J9" s="56">
        <v>4.91</v>
      </c>
      <c r="K9" s="133">
        <v>33.93</v>
      </c>
      <c r="L9" s="136">
        <v>191.49</v>
      </c>
      <c r="M9" s="156">
        <v>0.03</v>
      </c>
      <c r="N9" s="56">
        <v>0.02</v>
      </c>
      <c r="O9" s="56">
        <v>0</v>
      </c>
      <c r="P9" s="56">
        <v>20</v>
      </c>
      <c r="Q9" s="133">
        <v>0.09</v>
      </c>
      <c r="R9" s="134">
        <v>6.29</v>
      </c>
      <c r="S9" s="56">
        <v>67.34</v>
      </c>
      <c r="T9" s="452">
        <v>21.83</v>
      </c>
      <c r="U9" s="56">
        <v>0.46</v>
      </c>
      <c r="V9" s="56">
        <v>43.27</v>
      </c>
      <c r="W9" s="56">
        <v>6.3000000000000003E-4</v>
      </c>
      <c r="X9" s="56">
        <v>6.7099999999999998E-3</v>
      </c>
      <c r="Y9" s="133">
        <v>0.02</v>
      </c>
    </row>
    <row r="10" spans="2:25" s="76" customFormat="1" ht="26.25" customHeight="1" x14ac:dyDescent="0.25">
      <c r="B10" s="96"/>
      <c r="C10" s="136"/>
      <c r="D10" s="82">
        <v>107</v>
      </c>
      <c r="E10" s="82" t="s">
        <v>18</v>
      </c>
      <c r="F10" s="184" t="s">
        <v>96</v>
      </c>
      <c r="G10" s="147">
        <v>200</v>
      </c>
      <c r="H10" s="82"/>
      <c r="I10" s="177">
        <v>1</v>
      </c>
      <c r="J10" s="21">
        <v>0.2</v>
      </c>
      <c r="K10" s="42">
        <v>20.2</v>
      </c>
      <c r="L10" s="118">
        <v>92</v>
      </c>
      <c r="M10" s="177">
        <v>0.02</v>
      </c>
      <c r="N10" s="21">
        <v>0.02</v>
      </c>
      <c r="O10" s="21">
        <v>4</v>
      </c>
      <c r="P10" s="21">
        <v>0</v>
      </c>
      <c r="Q10" s="42">
        <v>0</v>
      </c>
      <c r="R10" s="20">
        <v>14</v>
      </c>
      <c r="S10" s="21">
        <v>14</v>
      </c>
      <c r="T10" s="21">
        <v>8</v>
      </c>
      <c r="U10" s="21">
        <v>2.8</v>
      </c>
      <c r="V10" s="21">
        <v>240</v>
      </c>
      <c r="W10" s="21">
        <v>2.0000000000000001E-4</v>
      </c>
      <c r="X10" s="21">
        <v>0</v>
      </c>
      <c r="Y10" s="42">
        <v>0</v>
      </c>
    </row>
    <row r="11" spans="2:25" s="76" customFormat="1" ht="26.45" customHeight="1" x14ac:dyDescent="0.25">
      <c r="B11" s="96"/>
      <c r="C11" s="82"/>
      <c r="D11" s="136">
        <v>119</v>
      </c>
      <c r="E11" s="82" t="s">
        <v>14</v>
      </c>
      <c r="F11" s="135" t="s">
        <v>51</v>
      </c>
      <c r="G11" s="82">
        <v>25</v>
      </c>
      <c r="H11" s="82"/>
      <c r="I11" s="177">
        <v>1.9</v>
      </c>
      <c r="J11" s="21">
        <v>0.2</v>
      </c>
      <c r="K11" s="42">
        <v>12.3</v>
      </c>
      <c r="L11" s="175">
        <v>58.75</v>
      </c>
      <c r="M11" s="177">
        <v>0.03</v>
      </c>
      <c r="N11" s="21">
        <v>0.01</v>
      </c>
      <c r="O11" s="21">
        <v>0</v>
      </c>
      <c r="P11" s="21">
        <v>0</v>
      </c>
      <c r="Q11" s="42">
        <v>0</v>
      </c>
      <c r="R11" s="20">
        <v>5</v>
      </c>
      <c r="S11" s="21">
        <v>16.25</v>
      </c>
      <c r="T11" s="21">
        <v>3.5</v>
      </c>
      <c r="U11" s="21">
        <v>0.28000000000000003</v>
      </c>
      <c r="V11" s="21">
        <v>23.25</v>
      </c>
      <c r="W11" s="21">
        <v>8.0000000000000004E-4</v>
      </c>
      <c r="X11" s="21">
        <v>1.5E-3</v>
      </c>
      <c r="Y11" s="42">
        <v>3.63</v>
      </c>
    </row>
    <row r="12" spans="2:25" s="32" customFormat="1" ht="26.25" customHeight="1" x14ac:dyDescent="0.25">
      <c r="B12" s="96"/>
      <c r="C12" s="82"/>
      <c r="D12" s="82">
        <v>120</v>
      </c>
      <c r="E12" s="82" t="s">
        <v>15</v>
      </c>
      <c r="F12" s="135" t="s">
        <v>44</v>
      </c>
      <c r="G12" s="82">
        <v>20</v>
      </c>
      <c r="H12" s="215"/>
      <c r="I12" s="177">
        <v>1.32</v>
      </c>
      <c r="J12" s="21">
        <v>0.24</v>
      </c>
      <c r="K12" s="42">
        <v>8.0399999999999991</v>
      </c>
      <c r="L12" s="175">
        <v>39.6</v>
      </c>
      <c r="M12" s="177">
        <v>0.03</v>
      </c>
      <c r="N12" s="21">
        <v>0.02</v>
      </c>
      <c r="O12" s="21">
        <v>0</v>
      </c>
      <c r="P12" s="21">
        <v>0</v>
      </c>
      <c r="Q12" s="42">
        <v>0</v>
      </c>
      <c r="R12" s="20">
        <v>5.8</v>
      </c>
      <c r="S12" s="21">
        <v>30</v>
      </c>
      <c r="T12" s="21">
        <v>9.4</v>
      </c>
      <c r="U12" s="21">
        <v>0.78</v>
      </c>
      <c r="V12" s="21">
        <v>47</v>
      </c>
      <c r="W12" s="21">
        <v>8.8000000000000003E-4</v>
      </c>
      <c r="X12" s="21">
        <v>1E-3</v>
      </c>
      <c r="Y12" s="42">
        <v>0</v>
      </c>
    </row>
    <row r="13" spans="2:25" s="32" customFormat="1" ht="36" customHeight="1" x14ac:dyDescent="0.25">
      <c r="B13" s="96"/>
      <c r="C13" s="671" t="s">
        <v>165</v>
      </c>
      <c r="D13" s="703"/>
      <c r="E13" s="579"/>
      <c r="F13" s="710" t="s">
        <v>21</v>
      </c>
      <c r="G13" s="634">
        <f>G6+G7+G9+G10+G11+G12</f>
        <v>545</v>
      </c>
      <c r="H13" s="671"/>
      <c r="I13" s="682">
        <f t="shared" ref="I13:Y13" si="0">I6+I7+I9+I10+I11+I12</f>
        <v>25.93</v>
      </c>
      <c r="J13" s="679">
        <f t="shared" si="0"/>
        <v>24.799999999999997</v>
      </c>
      <c r="K13" s="680">
        <f t="shared" si="0"/>
        <v>88.359999999999985</v>
      </c>
      <c r="L13" s="681">
        <f t="shared" si="0"/>
        <v>686.24</v>
      </c>
      <c r="M13" s="682">
        <f t="shared" si="0"/>
        <v>0.21</v>
      </c>
      <c r="N13" s="679">
        <f t="shared" si="0"/>
        <v>0.22999999999999998</v>
      </c>
      <c r="O13" s="679">
        <f t="shared" si="0"/>
        <v>8.1</v>
      </c>
      <c r="P13" s="679">
        <f t="shared" si="0"/>
        <v>480</v>
      </c>
      <c r="Q13" s="680">
        <f t="shared" si="0"/>
        <v>0.11</v>
      </c>
      <c r="R13" s="678">
        <f t="shared" si="0"/>
        <v>70.42</v>
      </c>
      <c r="S13" s="679">
        <f t="shared" si="0"/>
        <v>312.71000000000004</v>
      </c>
      <c r="T13" s="679">
        <f t="shared" si="0"/>
        <v>81.06</v>
      </c>
      <c r="U13" s="679">
        <f t="shared" si="0"/>
        <v>6.58</v>
      </c>
      <c r="V13" s="679">
        <f t="shared" si="0"/>
        <v>750.03</v>
      </c>
      <c r="W13" s="679">
        <f t="shared" si="0"/>
        <v>1.1080000000000003E-2</v>
      </c>
      <c r="X13" s="679">
        <f t="shared" si="0"/>
        <v>1.1119999999999998E-2</v>
      </c>
      <c r="Y13" s="680">
        <f t="shared" si="0"/>
        <v>3.75</v>
      </c>
    </row>
    <row r="14" spans="2:25" s="32" customFormat="1" ht="36" customHeight="1" x14ac:dyDescent="0.25">
      <c r="B14" s="96"/>
      <c r="C14" s="672" t="s">
        <v>164</v>
      </c>
      <c r="D14" s="701"/>
      <c r="E14" s="583"/>
      <c r="F14" s="711" t="s">
        <v>21</v>
      </c>
      <c r="G14" s="643">
        <f>G6+G8+G9+G10+G11+G12</f>
        <v>545</v>
      </c>
      <c r="H14" s="643"/>
      <c r="I14" s="613">
        <f t="shared" ref="I14:Y14" si="1">I6+I8+I9+I10+I11+I12</f>
        <v>25.24</v>
      </c>
      <c r="J14" s="610">
        <f t="shared" si="1"/>
        <v>25.569999999999997</v>
      </c>
      <c r="K14" s="614">
        <f t="shared" si="1"/>
        <v>83.329999999999984</v>
      </c>
      <c r="L14" s="667">
        <f t="shared" si="1"/>
        <v>670.06000000000006</v>
      </c>
      <c r="M14" s="613">
        <f t="shared" si="1"/>
        <v>0.19</v>
      </c>
      <c r="N14" s="610">
        <f t="shared" si="1"/>
        <v>0.22999999999999998</v>
      </c>
      <c r="O14" s="610">
        <f t="shared" si="1"/>
        <v>8.44</v>
      </c>
      <c r="P14" s="610">
        <f t="shared" si="1"/>
        <v>470</v>
      </c>
      <c r="Q14" s="614">
        <f t="shared" si="1"/>
        <v>0.09</v>
      </c>
      <c r="R14" s="665">
        <f t="shared" si="1"/>
        <v>62.589999999999996</v>
      </c>
      <c r="S14" s="610">
        <f t="shared" si="1"/>
        <v>320.59000000000003</v>
      </c>
      <c r="T14" s="610">
        <f t="shared" si="1"/>
        <v>82.850000000000009</v>
      </c>
      <c r="U14" s="610">
        <f t="shared" si="1"/>
        <v>7.2900000000000009</v>
      </c>
      <c r="V14" s="610">
        <f t="shared" si="1"/>
        <v>811.84</v>
      </c>
      <c r="W14" s="610">
        <f t="shared" si="1"/>
        <v>6.5255100000000006</v>
      </c>
      <c r="X14" s="610">
        <f t="shared" si="1"/>
        <v>0.29021000000000002</v>
      </c>
      <c r="Y14" s="614">
        <f t="shared" si="1"/>
        <v>3.7199999999999998</v>
      </c>
    </row>
    <row r="15" spans="2:25" s="32" customFormat="1" ht="27" customHeight="1" x14ac:dyDescent="0.25">
      <c r="B15" s="96"/>
      <c r="C15" s="671" t="s">
        <v>165</v>
      </c>
      <c r="D15" s="579"/>
      <c r="E15" s="579"/>
      <c r="F15" s="710" t="s">
        <v>22</v>
      </c>
      <c r="G15" s="671"/>
      <c r="H15" s="671"/>
      <c r="I15" s="598"/>
      <c r="J15" s="599"/>
      <c r="K15" s="600"/>
      <c r="L15" s="715">
        <f>L13/23.5</f>
        <v>29.201702127659576</v>
      </c>
      <c r="M15" s="598"/>
      <c r="N15" s="599"/>
      <c r="O15" s="599"/>
      <c r="P15" s="599"/>
      <c r="Q15" s="600"/>
      <c r="R15" s="662"/>
      <c r="S15" s="599"/>
      <c r="T15" s="599"/>
      <c r="U15" s="599"/>
      <c r="V15" s="599"/>
      <c r="W15" s="599"/>
      <c r="X15" s="599"/>
      <c r="Y15" s="600"/>
    </row>
    <row r="16" spans="2:25" s="32" customFormat="1" ht="39.75" customHeight="1" thickBot="1" x14ac:dyDescent="0.3">
      <c r="B16" s="706"/>
      <c r="C16" s="673" t="s">
        <v>164</v>
      </c>
      <c r="D16" s="589"/>
      <c r="E16" s="589"/>
      <c r="F16" s="712" t="s">
        <v>22</v>
      </c>
      <c r="G16" s="673"/>
      <c r="H16" s="673"/>
      <c r="I16" s="759"/>
      <c r="J16" s="760"/>
      <c r="K16" s="761"/>
      <c r="L16" s="813">
        <f>L14/23.5</f>
        <v>28.513191489361706</v>
      </c>
      <c r="M16" s="615"/>
      <c r="N16" s="616"/>
      <c r="O16" s="616"/>
      <c r="P16" s="616"/>
      <c r="Q16" s="617"/>
      <c r="R16" s="713"/>
      <c r="S16" s="616"/>
      <c r="T16" s="616"/>
      <c r="U16" s="616"/>
      <c r="V16" s="616"/>
      <c r="W16" s="616"/>
      <c r="X16" s="616"/>
      <c r="Y16" s="617"/>
    </row>
    <row r="17" spans="2:25" s="32" customFormat="1" ht="33.75" customHeight="1" x14ac:dyDescent="0.25">
      <c r="B17" s="96" t="s">
        <v>7</v>
      </c>
      <c r="C17" s="705"/>
      <c r="D17" s="369">
        <v>24</v>
      </c>
      <c r="E17" s="444" t="s">
        <v>8</v>
      </c>
      <c r="F17" s="220" t="s">
        <v>84</v>
      </c>
      <c r="G17" s="99">
        <v>150</v>
      </c>
      <c r="H17" s="369"/>
      <c r="I17" s="199">
        <v>0.6</v>
      </c>
      <c r="J17" s="45">
        <v>0.6</v>
      </c>
      <c r="K17" s="46">
        <v>14.7</v>
      </c>
      <c r="L17" s="480">
        <v>70.5</v>
      </c>
      <c r="M17" s="199">
        <v>0.05</v>
      </c>
      <c r="N17" s="200">
        <v>0.03</v>
      </c>
      <c r="O17" s="45">
        <v>15</v>
      </c>
      <c r="P17" s="45">
        <v>0</v>
      </c>
      <c r="Q17" s="46">
        <v>0</v>
      </c>
      <c r="R17" s="478">
        <v>24</v>
      </c>
      <c r="S17" s="219">
        <v>16.5</v>
      </c>
      <c r="T17" s="219">
        <v>13.5</v>
      </c>
      <c r="U17" s="219">
        <v>3.3</v>
      </c>
      <c r="V17" s="219">
        <v>417</v>
      </c>
      <c r="W17" s="219">
        <v>3.0000000000000001E-3</v>
      </c>
      <c r="X17" s="219">
        <v>4.4999999999999999E-4</v>
      </c>
      <c r="Y17" s="245">
        <v>0.01</v>
      </c>
    </row>
    <row r="18" spans="2:25" s="32" customFormat="1" ht="33.75" customHeight="1" x14ac:dyDescent="0.25">
      <c r="B18" s="96"/>
      <c r="C18" s="232"/>
      <c r="D18" s="68">
        <v>31</v>
      </c>
      <c r="E18" s="106" t="s">
        <v>9</v>
      </c>
      <c r="F18" s="214" t="s">
        <v>61</v>
      </c>
      <c r="G18" s="147">
        <v>200</v>
      </c>
      <c r="H18" s="68"/>
      <c r="I18" s="156">
        <v>5.75</v>
      </c>
      <c r="J18" s="56">
        <v>8.7899999999999991</v>
      </c>
      <c r="K18" s="133">
        <v>8.75</v>
      </c>
      <c r="L18" s="136">
        <v>138.04</v>
      </c>
      <c r="M18" s="156">
        <v>0.04</v>
      </c>
      <c r="N18" s="134">
        <v>7.0000000000000007E-2</v>
      </c>
      <c r="O18" s="56">
        <v>5.25</v>
      </c>
      <c r="P18" s="56">
        <v>130</v>
      </c>
      <c r="Q18" s="133">
        <v>7.0000000000000007E-2</v>
      </c>
      <c r="R18" s="134">
        <v>33.81</v>
      </c>
      <c r="S18" s="56">
        <v>77.47</v>
      </c>
      <c r="T18" s="56">
        <v>20.29</v>
      </c>
      <c r="U18" s="56">
        <v>1.29</v>
      </c>
      <c r="V18" s="56">
        <v>275.49</v>
      </c>
      <c r="W18" s="56">
        <v>5.64E-3</v>
      </c>
      <c r="X18" s="56">
        <v>4.2999999999999997E-2</v>
      </c>
      <c r="Y18" s="133">
        <v>0.03</v>
      </c>
    </row>
    <row r="19" spans="2:25" s="32" customFormat="1" ht="33.75" customHeight="1" x14ac:dyDescent="0.25">
      <c r="B19" s="330"/>
      <c r="C19" s="671" t="s">
        <v>165</v>
      </c>
      <c r="D19" s="597">
        <v>277</v>
      </c>
      <c r="E19" s="595" t="s">
        <v>10</v>
      </c>
      <c r="F19" s="732" t="s">
        <v>107</v>
      </c>
      <c r="G19" s="721">
        <v>90</v>
      </c>
      <c r="H19" s="578"/>
      <c r="I19" s="598">
        <v>11.49</v>
      </c>
      <c r="J19" s="599">
        <v>6.78</v>
      </c>
      <c r="K19" s="600">
        <v>5.93</v>
      </c>
      <c r="L19" s="621">
        <v>130.91999999999999</v>
      </c>
      <c r="M19" s="598">
        <v>0.08</v>
      </c>
      <c r="N19" s="662">
        <v>0.13</v>
      </c>
      <c r="O19" s="599">
        <v>2.12</v>
      </c>
      <c r="P19" s="599">
        <v>170</v>
      </c>
      <c r="Q19" s="600">
        <v>0.42</v>
      </c>
      <c r="R19" s="662">
        <v>53.32</v>
      </c>
      <c r="S19" s="599">
        <v>160.78</v>
      </c>
      <c r="T19" s="599">
        <v>40.229999999999997</v>
      </c>
      <c r="U19" s="599">
        <v>1.1299999999999999</v>
      </c>
      <c r="V19" s="599">
        <v>314.75</v>
      </c>
      <c r="W19" s="599">
        <v>7.7770000000000006E-2</v>
      </c>
      <c r="X19" s="599">
        <v>1.218E-2</v>
      </c>
      <c r="Y19" s="600">
        <v>0.36</v>
      </c>
    </row>
    <row r="20" spans="2:25" s="32" customFormat="1" ht="33.75" customHeight="1" x14ac:dyDescent="0.25">
      <c r="B20" s="330"/>
      <c r="C20" s="672" t="s">
        <v>164</v>
      </c>
      <c r="D20" s="728">
        <v>146</v>
      </c>
      <c r="E20" s="568" t="s">
        <v>66</v>
      </c>
      <c r="F20" s="733" t="s">
        <v>176</v>
      </c>
      <c r="G20" s="723">
        <v>90</v>
      </c>
      <c r="H20" s="568"/>
      <c r="I20" s="573">
        <v>18.5</v>
      </c>
      <c r="J20" s="574">
        <v>3.73</v>
      </c>
      <c r="K20" s="575">
        <v>2.5099999999999998</v>
      </c>
      <c r="L20" s="805">
        <v>116.1</v>
      </c>
      <c r="M20" s="573">
        <v>0.09</v>
      </c>
      <c r="N20" s="663">
        <v>0.12</v>
      </c>
      <c r="O20" s="574">
        <v>0.24</v>
      </c>
      <c r="P20" s="574">
        <v>30</v>
      </c>
      <c r="Q20" s="575">
        <v>0.32</v>
      </c>
      <c r="R20" s="663">
        <v>124.4</v>
      </c>
      <c r="S20" s="574">
        <v>243</v>
      </c>
      <c r="T20" s="574">
        <v>54.24</v>
      </c>
      <c r="U20" s="574">
        <v>0.88</v>
      </c>
      <c r="V20" s="574">
        <v>378.15</v>
      </c>
      <c r="W20" s="574">
        <v>0.13800000000000001</v>
      </c>
      <c r="X20" s="574">
        <v>1.4E-2</v>
      </c>
      <c r="Y20" s="575">
        <v>0</v>
      </c>
    </row>
    <row r="21" spans="2:25" s="32" customFormat="1" ht="33.75" customHeight="1" x14ac:dyDescent="0.25">
      <c r="B21" s="330"/>
      <c r="C21" s="671" t="s">
        <v>165</v>
      </c>
      <c r="D21" s="595">
        <v>50</v>
      </c>
      <c r="E21" s="595" t="s">
        <v>57</v>
      </c>
      <c r="F21" s="729" t="s">
        <v>133</v>
      </c>
      <c r="G21" s="579">
        <v>150</v>
      </c>
      <c r="H21" s="578"/>
      <c r="I21" s="629">
        <v>3.28</v>
      </c>
      <c r="J21" s="630">
        <v>7.81</v>
      </c>
      <c r="K21" s="730">
        <v>21.57</v>
      </c>
      <c r="L21" s="632">
        <v>170.22</v>
      </c>
      <c r="M21" s="598">
        <v>0.13</v>
      </c>
      <c r="N21" s="599">
        <v>0.11</v>
      </c>
      <c r="O21" s="599">
        <v>11.16</v>
      </c>
      <c r="P21" s="599">
        <v>50</v>
      </c>
      <c r="Q21" s="600">
        <v>0.15</v>
      </c>
      <c r="R21" s="662">
        <v>39.840000000000003</v>
      </c>
      <c r="S21" s="599">
        <v>90.51</v>
      </c>
      <c r="T21" s="599">
        <v>30.49</v>
      </c>
      <c r="U21" s="599">
        <v>1.1299999999999999</v>
      </c>
      <c r="V21" s="599">
        <v>680.36</v>
      </c>
      <c r="W21" s="599">
        <v>7.9100000000000004E-3</v>
      </c>
      <c r="X21" s="599">
        <v>8.5999999999999998E-4</v>
      </c>
      <c r="Y21" s="600">
        <v>0.04</v>
      </c>
    </row>
    <row r="22" spans="2:25" s="32" customFormat="1" ht="33.75" customHeight="1" x14ac:dyDescent="0.25">
      <c r="B22" s="330"/>
      <c r="C22" s="672" t="s">
        <v>164</v>
      </c>
      <c r="D22" s="572">
        <v>22</v>
      </c>
      <c r="E22" s="572" t="s">
        <v>46</v>
      </c>
      <c r="F22" s="660" t="s">
        <v>186</v>
      </c>
      <c r="G22" s="569">
        <v>150</v>
      </c>
      <c r="H22" s="568"/>
      <c r="I22" s="652">
        <v>2.41</v>
      </c>
      <c r="J22" s="653">
        <v>7.02</v>
      </c>
      <c r="K22" s="812">
        <v>14.18</v>
      </c>
      <c r="L22" s="655">
        <v>130.79</v>
      </c>
      <c r="M22" s="573">
        <v>0.08</v>
      </c>
      <c r="N22" s="574">
        <v>7.0000000000000007E-2</v>
      </c>
      <c r="O22" s="574">
        <v>13.63</v>
      </c>
      <c r="P22" s="574">
        <v>420</v>
      </c>
      <c r="Q22" s="575">
        <v>0.06</v>
      </c>
      <c r="R22" s="663">
        <v>35.24</v>
      </c>
      <c r="S22" s="574">
        <v>63.07</v>
      </c>
      <c r="T22" s="574">
        <v>28.07</v>
      </c>
      <c r="U22" s="574">
        <v>1.03</v>
      </c>
      <c r="V22" s="574">
        <v>482.73</v>
      </c>
      <c r="W22" s="574">
        <v>5.0000000000000001E-3</v>
      </c>
      <c r="X22" s="574">
        <v>0</v>
      </c>
      <c r="Y22" s="575">
        <v>0</v>
      </c>
    </row>
    <row r="23" spans="2:25" s="32" customFormat="1" ht="43.5" customHeight="1" x14ac:dyDescent="0.25">
      <c r="B23" s="330"/>
      <c r="C23" s="74"/>
      <c r="D23" s="106">
        <v>114</v>
      </c>
      <c r="E23" s="106" t="s">
        <v>42</v>
      </c>
      <c r="F23" s="103" t="s">
        <v>48</v>
      </c>
      <c r="G23" s="147">
        <v>200</v>
      </c>
      <c r="H23" s="68"/>
      <c r="I23" s="177">
        <v>0</v>
      </c>
      <c r="J23" s="21">
        <v>0</v>
      </c>
      <c r="K23" s="42">
        <v>7.27</v>
      </c>
      <c r="L23" s="118">
        <v>28.73</v>
      </c>
      <c r="M23" s="177">
        <v>0</v>
      </c>
      <c r="N23" s="21">
        <v>0</v>
      </c>
      <c r="O23" s="21">
        <v>0</v>
      </c>
      <c r="P23" s="21">
        <v>0</v>
      </c>
      <c r="Q23" s="42">
        <v>0</v>
      </c>
      <c r="R23" s="20">
        <v>0.26</v>
      </c>
      <c r="S23" s="21">
        <v>0.03</v>
      </c>
      <c r="T23" s="21">
        <v>0.03</v>
      </c>
      <c r="U23" s="21">
        <v>0.02</v>
      </c>
      <c r="V23" s="21">
        <v>0.28999999999999998</v>
      </c>
      <c r="W23" s="21">
        <v>0</v>
      </c>
      <c r="X23" s="21">
        <v>0</v>
      </c>
      <c r="Y23" s="42">
        <v>0</v>
      </c>
    </row>
    <row r="24" spans="2:25" s="32" customFormat="1" ht="33.75" customHeight="1" x14ac:dyDescent="0.25">
      <c r="B24" s="330"/>
      <c r="C24" s="74"/>
      <c r="D24" s="404">
        <v>119</v>
      </c>
      <c r="E24" s="106" t="s">
        <v>14</v>
      </c>
      <c r="F24" s="95" t="s">
        <v>51</v>
      </c>
      <c r="G24" s="82">
        <v>60</v>
      </c>
      <c r="H24" s="223"/>
      <c r="I24" s="177">
        <v>4.5599999999999996</v>
      </c>
      <c r="J24" s="21">
        <v>0.48</v>
      </c>
      <c r="K24" s="42">
        <v>29.52</v>
      </c>
      <c r="L24" s="118">
        <v>141</v>
      </c>
      <c r="M24" s="177">
        <v>7.0000000000000007E-2</v>
      </c>
      <c r="N24" s="21">
        <v>0.02</v>
      </c>
      <c r="O24" s="21">
        <v>0</v>
      </c>
      <c r="P24" s="21">
        <v>0</v>
      </c>
      <c r="Q24" s="42">
        <v>0</v>
      </c>
      <c r="R24" s="20">
        <v>12</v>
      </c>
      <c r="S24" s="21">
        <v>39</v>
      </c>
      <c r="T24" s="21">
        <v>8.4</v>
      </c>
      <c r="U24" s="21">
        <v>0.66</v>
      </c>
      <c r="V24" s="21">
        <v>55.8</v>
      </c>
      <c r="W24" s="21">
        <v>1.6000000000000001E-3</v>
      </c>
      <c r="X24" s="21">
        <v>3.0000000000000001E-3</v>
      </c>
      <c r="Y24" s="133">
        <v>8.0000000000000002E-3</v>
      </c>
    </row>
    <row r="25" spans="2:25" s="32" customFormat="1" ht="33.75" customHeight="1" x14ac:dyDescent="0.25">
      <c r="B25" s="330"/>
      <c r="C25" s="74"/>
      <c r="D25" s="106">
        <v>120</v>
      </c>
      <c r="E25" s="106" t="s">
        <v>15</v>
      </c>
      <c r="F25" s="95" t="s">
        <v>44</v>
      </c>
      <c r="G25" s="82">
        <v>50</v>
      </c>
      <c r="H25" s="223"/>
      <c r="I25" s="177">
        <v>3.3</v>
      </c>
      <c r="J25" s="21">
        <v>0.6</v>
      </c>
      <c r="K25" s="42">
        <v>20.100000000000001</v>
      </c>
      <c r="L25" s="118">
        <v>99</v>
      </c>
      <c r="M25" s="177">
        <v>0.09</v>
      </c>
      <c r="N25" s="20">
        <v>0.04</v>
      </c>
      <c r="O25" s="21">
        <v>0</v>
      </c>
      <c r="P25" s="21">
        <v>0</v>
      </c>
      <c r="Q25" s="42">
        <v>0</v>
      </c>
      <c r="R25" s="20">
        <v>14.5</v>
      </c>
      <c r="S25" s="21">
        <v>75</v>
      </c>
      <c r="T25" s="21">
        <v>23.5</v>
      </c>
      <c r="U25" s="21">
        <v>1.95</v>
      </c>
      <c r="V25" s="21">
        <v>117.5</v>
      </c>
      <c r="W25" s="21">
        <v>2.3E-3</v>
      </c>
      <c r="X25" s="21">
        <v>2.7000000000000001E-3</v>
      </c>
      <c r="Y25" s="42">
        <v>0.01</v>
      </c>
    </row>
    <row r="26" spans="2:25" s="32" customFormat="1" ht="33.75" customHeight="1" x14ac:dyDescent="0.25">
      <c r="B26" s="330"/>
      <c r="C26" s="671" t="s">
        <v>165</v>
      </c>
      <c r="D26" s="703"/>
      <c r="E26" s="579"/>
      <c r="F26" s="710" t="s">
        <v>21</v>
      </c>
      <c r="G26" s="634">
        <f>G17+G18+G19+G21+G23+G24+G25</f>
        <v>900</v>
      </c>
      <c r="H26" s="807"/>
      <c r="I26" s="598">
        <f t="shared" ref="I26:Y26" si="2">I17+I18+I19+I21+I23+I24+I25</f>
        <v>28.98</v>
      </c>
      <c r="J26" s="599">
        <f t="shared" si="2"/>
        <v>25.06</v>
      </c>
      <c r="K26" s="600">
        <f t="shared" si="2"/>
        <v>107.84</v>
      </c>
      <c r="L26" s="808">
        <f t="shared" si="2"/>
        <v>778.41</v>
      </c>
      <c r="M26" s="598">
        <f t="shared" si="2"/>
        <v>0.45999999999999996</v>
      </c>
      <c r="N26" s="599">
        <f t="shared" si="2"/>
        <v>0.4</v>
      </c>
      <c r="O26" s="599">
        <f t="shared" si="2"/>
        <v>33.53</v>
      </c>
      <c r="P26" s="599">
        <f t="shared" si="2"/>
        <v>350</v>
      </c>
      <c r="Q26" s="600">
        <f t="shared" si="2"/>
        <v>0.64</v>
      </c>
      <c r="R26" s="662">
        <f t="shared" si="2"/>
        <v>177.73</v>
      </c>
      <c r="S26" s="599">
        <f t="shared" si="2"/>
        <v>459.28999999999996</v>
      </c>
      <c r="T26" s="599">
        <f t="shared" si="2"/>
        <v>136.44</v>
      </c>
      <c r="U26" s="599">
        <f t="shared" si="2"/>
        <v>9.4799999999999986</v>
      </c>
      <c r="V26" s="599">
        <f t="shared" si="2"/>
        <v>1861.1899999999998</v>
      </c>
      <c r="W26" s="599">
        <f t="shared" si="2"/>
        <v>9.8220000000000002E-2</v>
      </c>
      <c r="X26" s="599">
        <f t="shared" si="2"/>
        <v>6.2190000000000002E-2</v>
      </c>
      <c r="Y26" s="599">
        <f t="shared" si="2"/>
        <v>0.45799999999999996</v>
      </c>
    </row>
    <row r="27" spans="2:25" s="32" customFormat="1" ht="33.75" customHeight="1" x14ac:dyDescent="0.25">
      <c r="B27" s="330"/>
      <c r="C27" s="672" t="s">
        <v>164</v>
      </c>
      <c r="D27" s="701"/>
      <c r="E27" s="583"/>
      <c r="F27" s="711" t="s">
        <v>21</v>
      </c>
      <c r="G27" s="643">
        <f>G17+G18+G20+G22+G23+G24+G25</f>
        <v>900</v>
      </c>
      <c r="H27" s="642"/>
      <c r="I27" s="613">
        <f t="shared" ref="I27:Y27" si="3">I17+I18+I20+I22+I23+I24+I25</f>
        <v>35.119999999999997</v>
      </c>
      <c r="J27" s="610">
        <f t="shared" si="3"/>
        <v>21.220000000000002</v>
      </c>
      <c r="K27" s="614">
        <f t="shared" si="3"/>
        <v>97.03</v>
      </c>
      <c r="L27" s="667">
        <f t="shared" si="3"/>
        <v>724.16</v>
      </c>
      <c r="M27" s="613">
        <f t="shared" si="3"/>
        <v>0.42000000000000004</v>
      </c>
      <c r="N27" s="610">
        <f t="shared" si="3"/>
        <v>0.35000000000000003</v>
      </c>
      <c r="O27" s="610">
        <f t="shared" si="3"/>
        <v>34.119999999999997</v>
      </c>
      <c r="P27" s="610">
        <f t="shared" si="3"/>
        <v>580</v>
      </c>
      <c r="Q27" s="614">
        <f t="shared" si="3"/>
        <v>0.45</v>
      </c>
      <c r="R27" s="665">
        <f t="shared" si="3"/>
        <v>244.21</v>
      </c>
      <c r="S27" s="610">
        <f t="shared" si="3"/>
        <v>514.06999999999994</v>
      </c>
      <c r="T27" s="610">
        <f t="shared" si="3"/>
        <v>148.03</v>
      </c>
      <c r="U27" s="610">
        <f t="shared" si="3"/>
        <v>9.129999999999999</v>
      </c>
      <c r="V27" s="610">
        <f t="shared" si="3"/>
        <v>1726.9599999999998</v>
      </c>
      <c r="W27" s="610">
        <f t="shared" si="3"/>
        <v>0.15554000000000001</v>
      </c>
      <c r="X27" s="610">
        <f t="shared" si="3"/>
        <v>6.3149999999999998E-2</v>
      </c>
      <c r="Y27" s="610">
        <f t="shared" si="3"/>
        <v>5.8000000000000003E-2</v>
      </c>
    </row>
    <row r="28" spans="2:25" s="32" customFormat="1" ht="33.75" customHeight="1" x14ac:dyDescent="0.25">
      <c r="B28" s="330"/>
      <c r="C28" s="671" t="s">
        <v>165</v>
      </c>
      <c r="D28" s="579"/>
      <c r="E28" s="579"/>
      <c r="F28" s="710" t="s">
        <v>22</v>
      </c>
      <c r="G28" s="637"/>
      <c r="H28" s="809"/>
      <c r="I28" s="598"/>
      <c r="J28" s="599"/>
      <c r="K28" s="600"/>
      <c r="L28" s="808">
        <f>L26/23.5</f>
        <v>33.123829787234044</v>
      </c>
      <c r="M28" s="598"/>
      <c r="N28" s="599"/>
      <c r="O28" s="599"/>
      <c r="P28" s="599"/>
      <c r="Q28" s="600"/>
      <c r="R28" s="662"/>
      <c r="S28" s="599"/>
      <c r="T28" s="599"/>
      <c r="U28" s="599"/>
      <c r="V28" s="599"/>
      <c r="W28" s="599"/>
      <c r="X28" s="599"/>
      <c r="Y28" s="599"/>
    </row>
    <row r="29" spans="2:25" s="32" customFormat="1" ht="33.75" customHeight="1" thickBot="1" x14ac:dyDescent="0.3">
      <c r="B29" s="362"/>
      <c r="C29" s="673" t="s">
        <v>164</v>
      </c>
      <c r="D29" s="589"/>
      <c r="E29" s="589"/>
      <c r="F29" s="712" t="s">
        <v>22</v>
      </c>
      <c r="G29" s="589"/>
      <c r="H29" s="806"/>
      <c r="I29" s="810"/>
      <c r="J29" s="811"/>
      <c r="K29" s="814"/>
      <c r="L29" s="815">
        <f>L27/23.5</f>
        <v>30.815319148936169</v>
      </c>
      <c r="M29" s="615"/>
      <c r="N29" s="713"/>
      <c r="O29" s="616"/>
      <c r="P29" s="616"/>
      <c r="Q29" s="617"/>
      <c r="R29" s="713"/>
      <c r="S29" s="616"/>
      <c r="T29" s="616"/>
      <c r="U29" s="616"/>
      <c r="V29" s="616"/>
      <c r="W29" s="616"/>
      <c r="X29" s="616"/>
      <c r="Y29" s="617"/>
    </row>
    <row r="30" spans="2:25" x14ac:dyDescent="0.25">
      <c r="B30" s="2"/>
      <c r="C30" s="4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.75" x14ac:dyDescent="0.25">
      <c r="E31" s="11"/>
      <c r="F31" s="24"/>
      <c r="G31" s="25"/>
      <c r="H31" s="11"/>
      <c r="I31" s="11"/>
      <c r="J31" s="11"/>
      <c r="K31" s="11"/>
    </row>
    <row r="32" spans="2:25" ht="15.75" x14ac:dyDescent="0.25">
      <c r="C32" s="591" t="s">
        <v>166</v>
      </c>
      <c r="D32" s="592"/>
      <c r="E32" s="592"/>
      <c r="F32" s="11"/>
      <c r="G32" s="11"/>
      <c r="H32" s="11"/>
      <c r="I32" s="11"/>
      <c r="J32" s="11"/>
      <c r="K32" s="11"/>
    </row>
    <row r="33" spans="3:11" ht="15.75" x14ac:dyDescent="0.25">
      <c r="C33" s="593" t="s">
        <v>167</v>
      </c>
      <c r="D33" s="594"/>
      <c r="E33" s="594"/>
      <c r="F33" s="11"/>
      <c r="G33" s="11"/>
      <c r="H33" s="11"/>
      <c r="I33" s="11"/>
      <c r="J33" s="11"/>
      <c r="K33" s="11"/>
    </row>
    <row r="34" spans="3:11" x14ac:dyDescent="0.25">
      <c r="E34" s="11"/>
      <c r="F34" s="11"/>
      <c r="G34" s="11"/>
      <c r="H34" s="11"/>
      <c r="I34" s="11"/>
      <c r="J34" s="11"/>
      <c r="K34" s="11"/>
    </row>
    <row r="35" spans="3:11" x14ac:dyDescent="0.25">
      <c r="E35" s="11"/>
      <c r="F35" s="11"/>
      <c r="G35" s="11"/>
      <c r="H35" s="11"/>
      <c r="I35" s="11"/>
      <c r="J35" s="11"/>
      <c r="K35" s="11"/>
    </row>
    <row r="36" spans="3:11" x14ac:dyDescent="0.25">
      <c r="E36" s="11"/>
      <c r="F36" s="11"/>
      <c r="G36" s="11"/>
      <c r="H36" s="11"/>
      <c r="I36" s="11"/>
      <c r="J36" s="11"/>
      <c r="K36" s="11"/>
    </row>
    <row r="37" spans="3:11" x14ac:dyDescent="0.25">
      <c r="E37" s="11"/>
      <c r="F37" s="11"/>
      <c r="G37" s="11"/>
      <c r="H37" s="11"/>
      <c r="I37" s="11"/>
      <c r="J37" s="11"/>
      <c r="K37" s="11"/>
    </row>
    <row r="38" spans="3:11" x14ac:dyDescent="0.2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E1" zoomScale="60" zoomScaleNormal="60" workbookViewId="0">
      <selection activeCell="M25" sqref="M25"/>
    </sheetView>
  </sheetViews>
  <sheetFormatPr defaultRowHeight="15" x14ac:dyDescent="0.25"/>
  <cols>
    <col min="2" max="2" width="16.85546875" customWidth="1"/>
    <col min="3" max="3" width="16.85546875" style="5" customWidth="1"/>
    <col min="4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2.85546875" customWidth="1"/>
    <col min="12" max="12" width="23.28515625" customWidth="1"/>
    <col min="13" max="13" width="11.28515625" customWidth="1"/>
    <col min="17" max="17" width="9.140625" customWidth="1"/>
    <col min="23" max="24" width="11.140625" bestFit="1" customWidth="1"/>
  </cols>
  <sheetData>
    <row r="2" spans="2:25" ht="23.25" x14ac:dyDescent="0.35">
      <c r="B2" s="315" t="s">
        <v>1</v>
      </c>
      <c r="C2" s="316"/>
      <c r="D2" s="316"/>
      <c r="E2" s="315" t="s">
        <v>3</v>
      </c>
      <c r="F2" s="315"/>
      <c r="G2" s="317" t="s">
        <v>2</v>
      </c>
      <c r="H2" s="335">
        <v>12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67"/>
      <c r="Q4" s="868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41.25" customHeight="1" thickBot="1" x14ac:dyDescent="0.3">
      <c r="B5" s="873"/>
      <c r="C5" s="873"/>
      <c r="D5" s="876"/>
      <c r="E5" s="873"/>
      <c r="F5" s="873"/>
      <c r="G5" s="873"/>
      <c r="H5" s="873"/>
      <c r="I5" s="77" t="s">
        <v>27</v>
      </c>
      <c r="J5" s="254" t="s">
        <v>28</v>
      </c>
      <c r="K5" s="300" t="s">
        <v>29</v>
      </c>
      <c r="L5" s="892"/>
      <c r="M5" s="211" t="s">
        <v>30</v>
      </c>
      <c r="N5" s="211" t="s">
        <v>86</v>
      </c>
      <c r="O5" s="211" t="s">
        <v>31</v>
      </c>
      <c r="P5" s="253" t="s">
        <v>87</v>
      </c>
      <c r="Q5" s="211" t="s">
        <v>88</v>
      </c>
      <c r="R5" s="211" t="s">
        <v>32</v>
      </c>
      <c r="S5" s="211" t="s">
        <v>33</v>
      </c>
      <c r="T5" s="211" t="s">
        <v>34</v>
      </c>
      <c r="U5" s="211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32" customFormat="1" ht="26.25" customHeight="1" x14ac:dyDescent="0.25">
      <c r="B6" s="336" t="s">
        <v>6</v>
      </c>
      <c r="C6" s="86"/>
      <c r="D6" s="267">
        <v>25</v>
      </c>
      <c r="E6" s="188" t="s">
        <v>20</v>
      </c>
      <c r="F6" s="376" t="s">
        <v>157</v>
      </c>
      <c r="G6" s="380">
        <v>150</v>
      </c>
      <c r="H6" s="86"/>
      <c r="I6" s="167">
        <v>0.6</v>
      </c>
      <c r="J6" s="35">
        <v>0.45</v>
      </c>
      <c r="K6" s="38">
        <v>15.45</v>
      </c>
      <c r="L6" s="198">
        <v>70.5</v>
      </c>
      <c r="M6" s="43">
        <v>0.03</v>
      </c>
      <c r="N6" s="43">
        <v>0.05</v>
      </c>
      <c r="O6" s="33">
        <v>7.5</v>
      </c>
      <c r="P6" s="33">
        <v>0</v>
      </c>
      <c r="Q6" s="44">
        <v>0</v>
      </c>
      <c r="R6" s="167">
        <v>28.5</v>
      </c>
      <c r="S6" s="35">
        <v>24</v>
      </c>
      <c r="T6" s="35">
        <v>18</v>
      </c>
      <c r="U6" s="35">
        <v>0</v>
      </c>
      <c r="V6" s="35">
        <v>235</v>
      </c>
      <c r="W6" s="35">
        <v>1.5E-3</v>
      </c>
      <c r="X6" s="35">
        <v>0</v>
      </c>
      <c r="Y6" s="36">
        <v>0</v>
      </c>
    </row>
    <row r="7" spans="2:25" s="32" customFormat="1" ht="26.45" customHeight="1" x14ac:dyDescent="0.25">
      <c r="B7" s="337"/>
      <c r="C7" s="81"/>
      <c r="D7" s="276">
        <v>230</v>
      </c>
      <c r="E7" s="68" t="s">
        <v>71</v>
      </c>
      <c r="F7" s="344" t="s">
        <v>106</v>
      </c>
      <c r="G7" s="82">
        <v>150</v>
      </c>
      <c r="H7" s="82"/>
      <c r="I7" s="20">
        <v>22.95</v>
      </c>
      <c r="J7" s="21">
        <v>10.050000000000001</v>
      </c>
      <c r="K7" s="22">
        <v>32.590000000000003</v>
      </c>
      <c r="L7" s="185">
        <v>314.86</v>
      </c>
      <c r="M7" s="177">
        <v>0.05</v>
      </c>
      <c r="N7" s="21">
        <v>0.26</v>
      </c>
      <c r="O7" s="21">
        <v>3.82</v>
      </c>
      <c r="P7" s="21">
        <v>50</v>
      </c>
      <c r="Q7" s="42">
        <v>0.27</v>
      </c>
      <c r="R7" s="20">
        <v>169.72</v>
      </c>
      <c r="S7" s="21">
        <v>229.25</v>
      </c>
      <c r="T7" s="21">
        <v>27.19</v>
      </c>
      <c r="U7" s="21">
        <v>0.92</v>
      </c>
      <c r="V7" s="21">
        <v>141.84</v>
      </c>
      <c r="W7" s="21">
        <v>8.0000000000000002E-3</v>
      </c>
      <c r="X7" s="21">
        <v>2.9000000000000001E-2</v>
      </c>
      <c r="Y7" s="42">
        <v>0</v>
      </c>
    </row>
    <row r="8" spans="2:25" s="32" customFormat="1" ht="26.45" customHeight="1" x14ac:dyDescent="0.25">
      <c r="B8" s="337"/>
      <c r="C8" s="81"/>
      <c r="D8" s="91">
        <v>113</v>
      </c>
      <c r="E8" s="81" t="s">
        <v>5</v>
      </c>
      <c r="F8" s="321" t="s">
        <v>11</v>
      </c>
      <c r="G8" s="81">
        <v>200</v>
      </c>
      <c r="H8" s="79"/>
      <c r="I8" s="153">
        <v>0.04</v>
      </c>
      <c r="J8" s="16">
        <v>0</v>
      </c>
      <c r="K8" s="37">
        <v>7.4</v>
      </c>
      <c r="L8" s="158">
        <v>30.26</v>
      </c>
      <c r="M8" s="153">
        <v>0</v>
      </c>
      <c r="N8" s="18">
        <v>0</v>
      </c>
      <c r="O8" s="16">
        <v>0.8</v>
      </c>
      <c r="P8" s="16">
        <v>0</v>
      </c>
      <c r="Q8" s="37">
        <v>0</v>
      </c>
      <c r="R8" s="153">
        <v>2.02</v>
      </c>
      <c r="S8" s="16">
        <v>0.99</v>
      </c>
      <c r="T8" s="16">
        <v>0.55000000000000004</v>
      </c>
      <c r="U8" s="16">
        <v>0.05</v>
      </c>
      <c r="V8" s="16">
        <v>7.05</v>
      </c>
      <c r="W8" s="16">
        <v>0</v>
      </c>
      <c r="X8" s="16">
        <v>0</v>
      </c>
      <c r="Y8" s="37">
        <v>0</v>
      </c>
    </row>
    <row r="9" spans="2:25" s="32" customFormat="1" ht="26.25" customHeight="1" x14ac:dyDescent="0.25">
      <c r="B9" s="343"/>
      <c r="C9" s="82"/>
      <c r="D9" s="93">
        <v>121</v>
      </c>
      <c r="E9" s="81" t="s">
        <v>14</v>
      </c>
      <c r="F9" s="342" t="s">
        <v>47</v>
      </c>
      <c r="G9" s="113">
        <v>30</v>
      </c>
      <c r="H9" s="81"/>
      <c r="I9" s="18">
        <v>2.25</v>
      </c>
      <c r="J9" s="16">
        <v>0.87</v>
      </c>
      <c r="K9" s="19">
        <v>14.94</v>
      </c>
      <c r="L9" s="115">
        <v>78.599999999999994</v>
      </c>
      <c r="M9" s="18">
        <v>0.03</v>
      </c>
      <c r="N9" s="18">
        <v>0.01</v>
      </c>
      <c r="O9" s="16">
        <v>0</v>
      </c>
      <c r="P9" s="16">
        <v>0</v>
      </c>
      <c r="Q9" s="19">
        <v>0</v>
      </c>
      <c r="R9" s="153">
        <v>5.7</v>
      </c>
      <c r="S9" s="16">
        <v>19.5</v>
      </c>
      <c r="T9" s="16">
        <v>3.9</v>
      </c>
      <c r="U9" s="16">
        <v>0.36</v>
      </c>
      <c r="V9" s="16">
        <v>27.6</v>
      </c>
      <c r="W9" s="16">
        <v>0</v>
      </c>
      <c r="X9" s="16">
        <v>0</v>
      </c>
      <c r="Y9" s="37">
        <v>0</v>
      </c>
    </row>
    <row r="10" spans="2:25" s="32" customFormat="1" ht="26.25" customHeight="1" x14ac:dyDescent="0.25">
      <c r="B10" s="343"/>
      <c r="C10" s="82"/>
      <c r="D10" s="276"/>
      <c r="E10" s="82"/>
      <c r="F10" s="111" t="s">
        <v>21</v>
      </c>
      <c r="G10" s="170">
        <f>SUM(G6:G9)</f>
        <v>530</v>
      </c>
      <c r="H10" s="82"/>
      <c r="I10" s="31">
        <f t="shared" ref="I10:Y10" si="0">SUM(I6:I9)</f>
        <v>25.84</v>
      </c>
      <c r="J10" s="30">
        <f t="shared" si="0"/>
        <v>11.37</v>
      </c>
      <c r="K10" s="168">
        <f t="shared" si="0"/>
        <v>70.38000000000001</v>
      </c>
      <c r="L10" s="170">
        <f t="shared" si="0"/>
        <v>494.22</v>
      </c>
      <c r="M10" s="125">
        <f t="shared" si="0"/>
        <v>0.11</v>
      </c>
      <c r="N10" s="30">
        <f t="shared" si="0"/>
        <v>0.32</v>
      </c>
      <c r="O10" s="30">
        <f t="shared" si="0"/>
        <v>12.120000000000001</v>
      </c>
      <c r="P10" s="30">
        <f t="shared" si="0"/>
        <v>50</v>
      </c>
      <c r="Q10" s="48">
        <f t="shared" si="0"/>
        <v>0.27</v>
      </c>
      <c r="R10" s="125">
        <f t="shared" si="0"/>
        <v>205.94</v>
      </c>
      <c r="S10" s="30">
        <f t="shared" si="0"/>
        <v>273.74</v>
      </c>
      <c r="T10" s="30">
        <f t="shared" si="0"/>
        <v>49.639999999999993</v>
      </c>
      <c r="U10" s="30">
        <f t="shared" si="0"/>
        <v>1.33</v>
      </c>
      <c r="V10" s="30">
        <f t="shared" si="0"/>
        <v>411.49000000000007</v>
      </c>
      <c r="W10" s="30">
        <f t="shared" si="0"/>
        <v>9.4999999999999998E-3</v>
      </c>
      <c r="X10" s="30">
        <f t="shared" si="0"/>
        <v>2.9000000000000001E-2</v>
      </c>
      <c r="Y10" s="48">
        <f t="shared" si="0"/>
        <v>0</v>
      </c>
    </row>
    <row r="11" spans="2:25" s="32" customFormat="1" ht="36" customHeight="1" thickBot="1" x14ac:dyDescent="0.3">
      <c r="B11" s="343"/>
      <c r="C11" s="85"/>
      <c r="D11" s="161"/>
      <c r="E11" s="82"/>
      <c r="F11" s="111" t="s">
        <v>22</v>
      </c>
      <c r="G11" s="85"/>
      <c r="H11" s="82"/>
      <c r="I11" s="63"/>
      <c r="J11" s="62"/>
      <c r="K11" s="114"/>
      <c r="L11" s="121">
        <f>L10/23.5</f>
        <v>21.03063829787234</v>
      </c>
      <c r="M11" s="126"/>
      <c r="N11" s="63"/>
      <c r="O11" s="62"/>
      <c r="P11" s="62"/>
      <c r="Q11" s="64"/>
      <c r="R11" s="127"/>
      <c r="S11" s="47"/>
      <c r="T11" s="47"/>
      <c r="U11" s="47"/>
      <c r="V11" s="47"/>
      <c r="W11" s="47"/>
      <c r="X11" s="47"/>
      <c r="Y11" s="73"/>
    </row>
    <row r="12" spans="2:25" s="32" customFormat="1" ht="42" customHeight="1" x14ac:dyDescent="0.25">
      <c r="B12" s="336" t="s">
        <v>7</v>
      </c>
      <c r="C12" s="86"/>
      <c r="D12" s="534">
        <v>9</v>
      </c>
      <c r="E12" s="535" t="s">
        <v>20</v>
      </c>
      <c r="F12" s="560" t="s">
        <v>134</v>
      </c>
      <c r="G12" s="561">
        <v>60</v>
      </c>
      <c r="H12" s="534"/>
      <c r="I12" s="34">
        <v>1.26</v>
      </c>
      <c r="J12" s="35">
        <v>4.26</v>
      </c>
      <c r="K12" s="38">
        <v>7.26</v>
      </c>
      <c r="L12" s="117">
        <v>72.48</v>
      </c>
      <c r="M12" s="34">
        <v>0.02</v>
      </c>
      <c r="N12" s="34">
        <v>0</v>
      </c>
      <c r="O12" s="35">
        <v>9.8699999999999992</v>
      </c>
      <c r="P12" s="35">
        <v>0</v>
      </c>
      <c r="Q12" s="38">
        <v>0</v>
      </c>
      <c r="R12" s="167">
        <v>30.16</v>
      </c>
      <c r="S12" s="35">
        <v>38.72</v>
      </c>
      <c r="T12" s="35">
        <v>19.489999999999998</v>
      </c>
      <c r="U12" s="35">
        <v>1.1100000000000001</v>
      </c>
      <c r="V12" s="35">
        <v>11.86</v>
      </c>
      <c r="W12" s="35">
        <v>0</v>
      </c>
      <c r="X12" s="35">
        <v>0</v>
      </c>
      <c r="Y12" s="36">
        <v>0</v>
      </c>
    </row>
    <row r="13" spans="2:25" s="32" customFormat="1" ht="33.75" customHeight="1" x14ac:dyDescent="0.25">
      <c r="B13" s="337"/>
      <c r="C13" s="81"/>
      <c r="D13" s="82">
        <v>37</v>
      </c>
      <c r="E13" s="81" t="s">
        <v>9</v>
      </c>
      <c r="F13" s="543" t="s">
        <v>52</v>
      </c>
      <c r="G13" s="544">
        <v>200</v>
      </c>
      <c r="H13" s="79"/>
      <c r="I13" s="154">
        <v>6</v>
      </c>
      <c r="J13" s="13">
        <v>5.4</v>
      </c>
      <c r="K13" s="39">
        <v>10.8</v>
      </c>
      <c r="L13" s="69">
        <v>115.6</v>
      </c>
      <c r="M13" s="154">
        <v>0.1</v>
      </c>
      <c r="N13" s="54">
        <v>0.1</v>
      </c>
      <c r="O13" s="13">
        <v>10.7</v>
      </c>
      <c r="P13" s="13">
        <v>162</v>
      </c>
      <c r="Q13" s="23">
        <v>0</v>
      </c>
      <c r="R13" s="154">
        <v>33.14</v>
      </c>
      <c r="S13" s="13">
        <v>77.040000000000006</v>
      </c>
      <c r="T13" s="13">
        <v>27.32</v>
      </c>
      <c r="U13" s="13">
        <v>1.02</v>
      </c>
      <c r="V13" s="13">
        <v>565.79999999999995</v>
      </c>
      <c r="W13" s="13">
        <v>6.0000000000000001E-3</v>
      </c>
      <c r="X13" s="13">
        <v>0</v>
      </c>
      <c r="Y13" s="39">
        <v>0.05</v>
      </c>
    </row>
    <row r="14" spans="2:25" s="32" customFormat="1" ht="33.75" customHeight="1" x14ac:dyDescent="0.25">
      <c r="B14" s="339"/>
      <c r="C14" s="215"/>
      <c r="D14" s="82">
        <v>81</v>
      </c>
      <c r="E14" s="68" t="s">
        <v>10</v>
      </c>
      <c r="F14" s="103" t="s">
        <v>158</v>
      </c>
      <c r="G14" s="306">
        <v>90</v>
      </c>
      <c r="H14" s="106"/>
      <c r="I14" s="177">
        <v>23.81</v>
      </c>
      <c r="J14" s="21">
        <v>19.829999999999998</v>
      </c>
      <c r="K14" s="42">
        <v>0.72</v>
      </c>
      <c r="L14" s="176">
        <v>274.56</v>
      </c>
      <c r="M14" s="177">
        <v>0.09</v>
      </c>
      <c r="N14" s="21">
        <v>0.16</v>
      </c>
      <c r="O14" s="21">
        <v>1.0900000000000001</v>
      </c>
      <c r="P14" s="21">
        <v>30</v>
      </c>
      <c r="Q14" s="42">
        <v>0.01</v>
      </c>
      <c r="R14" s="177">
        <v>20.3</v>
      </c>
      <c r="S14" s="21">
        <v>189.81</v>
      </c>
      <c r="T14" s="21">
        <v>22.65</v>
      </c>
      <c r="U14" s="21">
        <v>1.54</v>
      </c>
      <c r="V14" s="21">
        <v>267.56</v>
      </c>
      <c r="W14" s="21">
        <v>5.0000000000000001E-3</v>
      </c>
      <c r="X14" s="21">
        <v>0</v>
      </c>
      <c r="Y14" s="42">
        <v>0</v>
      </c>
    </row>
    <row r="15" spans="2:25" s="32" customFormat="1" ht="33.75" customHeight="1" x14ac:dyDescent="0.25">
      <c r="B15" s="340"/>
      <c r="C15" s="146"/>
      <c r="D15" s="81">
        <v>124</v>
      </c>
      <c r="E15" s="79" t="s">
        <v>57</v>
      </c>
      <c r="F15" s="213" t="s">
        <v>162</v>
      </c>
      <c r="G15" s="81">
        <v>150</v>
      </c>
      <c r="H15" s="79"/>
      <c r="I15" s="154">
        <v>3.93</v>
      </c>
      <c r="J15" s="13">
        <v>4.24</v>
      </c>
      <c r="K15" s="39">
        <v>21.84</v>
      </c>
      <c r="L15" s="93">
        <v>140.55000000000001</v>
      </c>
      <c r="M15" s="134">
        <v>0.11</v>
      </c>
      <c r="N15" s="134">
        <v>0.02</v>
      </c>
      <c r="O15" s="56">
        <v>0</v>
      </c>
      <c r="P15" s="56">
        <v>10</v>
      </c>
      <c r="Q15" s="57">
        <v>0.06</v>
      </c>
      <c r="R15" s="156">
        <v>10.9</v>
      </c>
      <c r="S15" s="56">
        <v>74.540000000000006</v>
      </c>
      <c r="T15" s="56">
        <v>26.07</v>
      </c>
      <c r="U15" s="56">
        <v>0.86</v>
      </c>
      <c r="V15" s="56">
        <v>64.319999999999993</v>
      </c>
      <c r="W15" s="56">
        <v>1E-3</v>
      </c>
      <c r="X15" s="56">
        <v>0</v>
      </c>
      <c r="Y15" s="133">
        <v>0</v>
      </c>
    </row>
    <row r="16" spans="2:25" s="32" customFormat="1" ht="33.75" customHeight="1" x14ac:dyDescent="0.25">
      <c r="B16" s="340"/>
      <c r="C16" s="146"/>
      <c r="D16" s="136">
        <v>97</v>
      </c>
      <c r="E16" s="68" t="s">
        <v>159</v>
      </c>
      <c r="F16" s="80" t="s">
        <v>180</v>
      </c>
      <c r="G16" s="82">
        <v>200</v>
      </c>
      <c r="H16" s="223"/>
      <c r="I16" s="177">
        <v>0.11</v>
      </c>
      <c r="J16" s="21">
        <v>0.04</v>
      </c>
      <c r="K16" s="42">
        <v>15.02</v>
      </c>
      <c r="L16" s="176">
        <v>61.6</v>
      </c>
      <c r="M16" s="153">
        <v>0</v>
      </c>
      <c r="N16" s="16">
        <v>0</v>
      </c>
      <c r="O16" s="16">
        <v>2</v>
      </c>
      <c r="P16" s="16">
        <v>0</v>
      </c>
      <c r="Q16" s="19">
        <v>0</v>
      </c>
      <c r="R16" s="153">
        <v>6.73</v>
      </c>
      <c r="S16" s="16">
        <v>5.74</v>
      </c>
      <c r="T16" s="16">
        <v>2.96</v>
      </c>
      <c r="U16" s="16">
        <v>0.2</v>
      </c>
      <c r="V16" s="16">
        <v>46.02</v>
      </c>
      <c r="W16" s="16">
        <v>0</v>
      </c>
      <c r="X16" s="16">
        <v>0</v>
      </c>
      <c r="Y16" s="37">
        <v>0</v>
      </c>
    </row>
    <row r="17" spans="2:25" s="32" customFormat="1" ht="43.5" customHeight="1" x14ac:dyDescent="0.25">
      <c r="B17" s="340"/>
      <c r="C17" s="146"/>
      <c r="D17" s="136">
        <v>119</v>
      </c>
      <c r="E17" s="82" t="s">
        <v>14</v>
      </c>
      <c r="F17" s="135" t="s">
        <v>51</v>
      </c>
      <c r="G17" s="82">
        <v>45</v>
      </c>
      <c r="H17" s="223"/>
      <c r="I17" s="177">
        <v>3.42</v>
      </c>
      <c r="J17" s="21">
        <v>0.36</v>
      </c>
      <c r="K17" s="42">
        <v>22.14</v>
      </c>
      <c r="L17" s="176">
        <v>105.75</v>
      </c>
      <c r="M17" s="177">
        <v>0.05</v>
      </c>
      <c r="N17" s="21">
        <v>0.01</v>
      </c>
      <c r="O17" s="21">
        <v>0</v>
      </c>
      <c r="P17" s="21">
        <v>0</v>
      </c>
      <c r="Q17" s="42">
        <v>0</v>
      </c>
      <c r="R17" s="177">
        <v>9</v>
      </c>
      <c r="S17" s="21">
        <v>29.25</v>
      </c>
      <c r="T17" s="21">
        <v>6.3</v>
      </c>
      <c r="U17" s="21">
        <v>0.5</v>
      </c>
      <c r="V17" s="21">
        <v>41.85</v>
      </c>
      <c r="W17" s="21">
        <v>1.4E-3</v>
      </c>
      <c r="X17" s="21">
        <v>2E-3</v>
      </c>
      <c r="Y17" s="133">
        <v>6.53</v>
      </c>
    </row>
    <row r="18" spans="2:25" s="32" customFormat="1" ht="33.75" customHeight="1" x14ac:dyDescent="0.25">
      <c r="B18" s="339"/>
      <c r="C18" s="215"/>
      <c r="D18" s="81">
        <v>120</v>
      </c>
      <c r="E18" s="81" t="s">
        <v>15</v>
      </c>
      <c r="F18" s="565" t="s">
        <v>44</v>
      </c>
      <c r="G18" s="107">
        <v>25</v>
      </c>
      <c r="H18" s="81"/>
      <c r="I18" s="153">
        <v>1.65</v>
      </c>
      <c r="J18" s="16">
        <v>0.3</v>
      </c>
      <c r="K18" s="37">
        <v>10.050000000000001</v>
      </c>
      <c r="L18" s="115">
        <v>49.5</v>
      </c>
      <c r="M18" s="153">
        <v>0.04</v>
      </c>
      <c r="N18" s="18">
        <v>0.02</v>
      </c>
      <c r="O18" s="16">
        <v>0</v>
      </c>
      <c r="P18" s="16">
        <v>0</v>
      </c>
      <c r="Q18" s="37">
        <v>0</v>
      </c>
      <c r="R18" s="153">
        <v>7.25</v>
      </c>
      <c r="S18" s="16">
        <v>37.5</v>
      </c>
      <c r="T18" s="16">
        <v>11.75</v>
      </c>
      <c r="U18" s="16">
        <v>0.98</v>
      </c>
      <c r="V18" s="16">
        <v>58.75</v>
      </c>
      <c r="W18" s="16">
        <v>1.1000000000000001</v>
      </c>
      <c r="X18" s="16">
        <v>1.38</v>
      </c>
      <c r="Y18" s="37">
        <v>0</v>
      </c>
    </row>
    <row r="19" spans="2:25" s="32" customFormat="1" ht="33.75" customHeight="1" x14ac:dyDescent="0.25">
      <c r="B19" s="339"/>
      <c r="C19" s="215"/>
      <c r="D19" s="87"/>
      <c r="E19" s="160"/>
      <c r="F19" s="101" t="s">
        <v>21</v>
      </c>
      <c r="G19" s="120">
        <f>SUM(G12:G18)</f>
        <v>770</v>
      </c>
      <c r="H19" s="186"/>
      <c r="I19" s="233">
        <f t="shared" ref="I19:Y19" si="1">SUM(I12:I18)</f>
        <v>40.18</v>
      </c>
      <c r="J19" s="55">
        <f t="shared" si="1"/>
        <v>34.429999999999993</v>
      </c>
      <c r="K19" s="171">
        <f t="shared" si="1"/>
        <v>87.83</v>
      </c>
      <c r="L19" s="292">
        <f t="shared" si="1"/>
        <v>820.04000000000008</v>
      </c>
      <c r="M19" s="233">
        <f t="shared" si="1"/>
        <v>0.41</v>
      </c>
      <c r="N19" s="55">
        <f t="shared" si="1"/>
        <v>0.31000000000000005</v>
      </c>
      <c r="O19" s="55">
        <f t="shared" si="1"/>
        <v>23.66</v>
      </c>
      <c r="P19" s="55">
        <f t="shared" si="1"/>
        <v>202</v>
      </c>
      <c r="Q19" s="172">
        <f t="shared" si="1"/>
        <v>6.9999999999999993E-2</v>
      </c>
      <c r="R19" s="233">
        <f t="shared" si="1"/>
        <v>117.48</v>
      </c>
      <c r="S19" s="55">
        <f t="shared" si="1"/>
        <v>452.6</v>
      </c>
      <c r="T19" s="55">
        <f t="shared" si="1"/>
        <v>116.53999999999999</v>
      </c>
      <c r="U19" s="55">
        <f t="shared" si="1"/>
        <v>6.2100000000000009</v>
      </c>
      <c r="V19" s="55">
        <f t="shared" si="1"/>
        <v>1056.1599999999999</v>
      </c>
      <c r="W19" s="55">
        <f t="shared" si="1"/>
        <v>1.1134000000000002</v>
      </c>
      <c r="X19" s="55">
        <f t="shared" si="1"/>
        <v>1.3819999999999999</v>
      </c>
      <c r="Y19" s="171">
        <f t="shared" si="1"/>
        <v>6.58</v>
      </c>
    </row>
    <row r="20" spans="2:25" s="32" customFormat="1" ht="33.75" customHeight="1" thickBot="1" x14ac:dyDescent="0.3">
      <c r="B20" s="360"/>
      <c r="C20" s="88"/>
      <c r="D20" s="85"/>
      <c r="E20" s="131"/>
      <c r="F20" s="102" t="s">
        <v>22</v>
      </c>
      <c r="G20" s="85"/>
      <c r="H20" s="131"/>
      <c r="I20" s="155"/>
      <c r="J20" s="97"/>
      <c r="K20" s="98"/>
      <c r="L20" s="545">
        <f>L19/23.5</f>
        <v>34.895319148936174</v>
      </c>
      <c r="M20" s="155"/>
      <c r="N20" s="97"/>
      <c r="O20" s="97"/>
      <c r="P20" s="97"/>
      <c r="Q20" s="145"/>
      <c r="R20" s="155"/>
      <c r="S20" s="97"/>
      <c r="T20" s="97"/>
      <c r="U20" s="97"/>
      <c r="V20" s="97"/>
      <c r="W20" s="97"/>
      <c r="X20" s="97"/>
      <c r="Y20" s="98"/>
    </row>
    <row r="21" spans="2:25" x14ac:dyDescent="0.25">
      <c r="B21" s="2"/>
      <c r="C21" s="4"/>
      <c r="D21" s="4"/>
      <c r="E21" s="2"/>
      <c r="F21" s="2"/>
      <c r="G21" s="2"/>
      <c r="H21" s="9"/>
      <c r="I21" s="10"/>
      <c r="J21" s="9"/>
      <c r="K21" s="2"/>
      <c r="L21" s="12"/>
      <c r="M21" s="2"/>
      <c r="N21" s="2"/>
      <c r="O21" s="2"/>
    </row>
    <row r="22" spans="2:25" ht="18.75" x14ac:dyDescent="0.25">
      <c r="E22" s="11"/>
      <c r="F22" s="24"/>
      <c r="G22" s="25"/>
      <c r="H22" s="11"/>
      <c r="I22" s="11"/>
      <c r="J22" s="11"/>
      <c r="K22" s="11"/>
    </row>
    <row r="23" spans="2:25" x14ac:dyDescent="0.25">
      <c r="E23" s="11"/>
      <c r="F23" s="11"/>
      <c r="G23" s="11"/>
      <c r="H23" s="11"/>
      <c r="I23" s="11"/>
      <c r="J23" s="11"/>
      <c r="K23" s="11"/>
    </row>
    <row r="24" spans="2:25" x14ac:dyDescent="0.25">
      <c r="E24" s="11"/>
      <c r="F24" s="11"/>
      <c r="G24" s="11"/>
      <c r="H24" s="11"/>
      <c r="I24" s="11"/>
      <c r="J24" s="11"/>
      <c r="K24" s="11"/>
    </row>
    <row r="25" spans="2:25" x14ac:dyDescent="0.25">
      <c r="E25" s="11"/>
      <c r="F25" s="11"/>
      <c r="G25" s="11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</sheetData>
  <mergeCells count="11">
    <mergeCell ref="H4:H5"/>
    <mergeCell ref="I4:K4"/>
    <mergeCell ref="L4:L5"/>
    <mergeCell ref="M4:Q4"/>
    <mergeCell ref="R4:Y4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0"/>
  <sheetViews>
    <sheetView topLeftCell="A10" zoomScale="60" zoomScaleNormal="60" workbookViewId="0">
      <selection activeCell="I14" sqref="I14:K14"/>
    </sheetView>
  </sheetViews>
  <sheetFormatPr defaultRowHeight="15" x14ac:dyDescent="0.25"/>
  <cols>
    <col min="2" max="2" width="16.85546875" customWidth="1"/>
    <col min="3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6.42578125" customWidth="1"/>
    <col min="12" max="12" width="22.5703125" customWidth="1"/>
    <col min="13" max="13" width="11.28515625" customWidth="1"/>
    <col min="17" max="17" width="9.140625" customWidth="1"/>
    <col min="23" max="23" width="10.140625" customWidth="1"/>
    <col min="24" max="24" width="10.5703125" customWidth="1"/>
  </cols>
  <sheetData>
    <row r="2" spans="2:25" ht="23.25" x14ac:dyDescent="0.35">
      <c r="B2" s="315" t="s">
        <v>1</v>
      </c>
      <c r="C2" s="316"/>
      <c r="D2" s="316"/>
      <c r="E2" s="315" t="s">
        <v>3</v>
      </c>
      <c r="F2" s="315"/>
      <c r="G2" s="317" t="s">
        <v>2</v>
      </c>
      <c r="H2" s="335">
        <v>13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4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67"/>
      <c r="Q4" s="868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46.5" thickBot="1" x14ac:dyDescent="0.3">
      <c r="B5" s="873"/>
      <c r="C5" s="873"/>
      <c r="D5" s="876"/>
      <c r="E5" s="873"/>
      <c r="F5" s="873"/>
      <c r="G5" s="873"/>
      <c r="H5" s="873"/>
      <c r="I5" s="440" t="s">
        <v>27</v>
      </c>
      <c r="J5" s="254" t="s">
        <v>28</v>
      </c>
      <c r="K5" s="441" t="s">
        <v>29</v>
      </c>
      <c r="L5" s="892"/>
      <c r="M5" s="211" t="s">
        <v>30</v>
      </c>
      <c r="N5" s="211" t="s">
        <v>86</v>
      </c>
      <c r="O5" s="211" t="s">
        <v>31</v>
      </c>
      <c r="P5" s="253" t="s">
        <v>87</v>
      </c>
      <c r="Q5" s="211" t="s">
        <v>88</v>
      </c>
      <c r="R5" s="211" t="s">
        <v>32</v>
      </c>
      <c r="S5" s="211" t="s">
        <v>33</v>
      </c>
      <c r="T5" s="211" t="s">
        <v>34</v>
      </c>
      <c r="U5" s="211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17" customFormat="1" ht="26.45" customHeight="1" x14ac:dyDescent="0.25">
      <c r="B6" s="512"/>
      <c r="C6" s="286"/>
      <c r="D6" s="99">
        <v>24</v>
      </c>
      <c r="E6" s="99" t="s">
        <v>8</v>
      </c>
      <c r="F6" s="476" t="s">
        <v>84</v>
      </c>
      <c r="G6" s="99">
        <v>150</v>
      </c>
      <c r="H6" s="334"/>
      <c r="I6" s="199">
        <v>0.6</v>
      </c>
      <c r="J6" s="45">
        <v>0.6</v>
      </c>
      <c r="K6" s="227">
        <v>14.7</v>
      </c>
      <c r="L6" s="480">
        <v>70.5</v>
      </c>
      <c r="M6" s="478">
        <v>0.05</v>
      </c>
      <c r="N6" s="478">
        <v>0.03</v>
      </c>
      <c r="O6" s="219">
        <v>15</v>
      </c>
      <c r="P6" s="219">
        <v>0</v>
      </c>
      <c r="Q6" s="450">
        <v>0</v>
      </c>
      <c r="R6" s="199">
        <v>24</v>
      </c>
      <c r="S6" s="45">
        <v>16.5</v>
      </c>
      <c r="T6" s="45">
        <v>13.5</v>
      </c>
      <c r="U6" s="45">
        <v>3.3</v>
      </c>
      <c r="V6" s="45">
        <v>417</v>
      </c>
      <c r="W6" s="45">
        <v>3.0000000000000001E-3</v>
      </c>
      <c r="X6" s="45">
        <v>4.4999999999999999E-4</v>
      </c>
      <c r="Y6" s="46">
        <v>0.01</v>
      </c>
    </row>
    <row r="7" spans="2:25" s="17" customFormat="1" ht="26.45" customHeight="1" x14ac:dyDescent="0.25">
      <c r="B7" s="318" t="s">
        <v>6</v>
      </c>
      <c r="C7" s="286"/>
      <c r="D7" s="143">
        <v>1</v>
      </c>
      <c r="E7" s="143" t="s">
        <v>20</v>
      </c>
      <c r="F7" s="492" t="s">
        <v>12</v>
      </c>
      <c r="G7" s="143">
        <v>15</v>
      </c>
      <c r="H7" s="143"/>
      <c r="I7" s="244">
        <v>3.48</v>
      </c>
      <c r="J7" s="219">
        <v>4.43</v>
      </c>
      <c r="K7" s="450">
        <v>0</v>
      </c>
      <c r="L7" s="482">
        <v>54.6</v>
      </c>
      <c r="M7" s="159">
        <v>0.01</v>
      </c>
      <c r="N7" s="33">
        <v>0.05</v>
      </c>
      <c r="O7" s="33">
        <v>0.1</v>
      </c>
      <c r="P7" s="33">
        <v>40</v>
      </c>
      <c r="Q7" s="144">
        <v>0.14000000000000001</v>
      </c>
      <c r="R7" s="159">
        <v>132</v>
      </c>
      <c r="S7" s="33">
        <v>75</v>
      </c>
      <c r="T7" s="33">
        <v>5.25</v>
      </c>
      <c r="U7" s="33">
        <v>0.15</v>
      </c>
      <c r="V7" s="33">
        <v>13.2</v>
      </c>
      <c r="W7" s="33">
        <v>0</v>
      </c>
      <c r="X7" s="33">
        <v>0</v>
      </c>
      <c r="Y7" s="144">
        <v>0</v>
      </c>
    </row>
    <row r="8" spans="2:25" s="32" customFormat="1" ht="26.45" customHeight="1" x14ac:dyDescent="0.25">
      <c r="B8" s="96"/>
      <c r="C8" s="379"/>
      <c r="D8" s="82">
        <v>347</v>
      </c>
      <c r="E8" s="82" t="s">
        <v>67</v>
      </c>
      <c r="F8" s="80" t="s">
        <v>138</v>
      </c>
      <c r="G8" s="82">
        <v>225</v>
      </c>
      <c r="H8" s="82"/>
      <c r="I8" s="222">
        <v>5.55</v>
      </c>
      <c r="J8" s="60">
        <v>7.36</v>
      </c>
      <c r="K8" s="61">
        <v>29.68</v>
      </c>
      <c r="L8" s="119">
        <v>208.58</v>
      </c>
      <c r="M8" s="222">
        <v>0.08</v>
      </c>
      <c r="N8" s="60">
        <v>0.24</v>
      </c>
      <c r="O8" s="60">
        <v>2.46</v>
      </c>
      <c r="P8" s="60">
        <v>40</v>
      </c>
      <c r="Q8" s="65">
        <v>0.16</v>
      </c>
      <c r="R8" s="222">
        <v>206.72</v>
      </c>
      <c r="S8" s="60">
        <v>165.97</v>
      </c>
      <c r="T8" s="60">
        <v>28.59</v>
      </c>
      <c r="U8" s="60">
        <v>0.56000000000000005</v>
      </c>
      <c r="V8" s="60">
        <v>275.42</v>
      </c>
      <c r="W8" s="60">
        <v>1.4999999999999999E-2</v>
      </c>
      <c r="X8" s="60">
        <v>3.0000000000000001E-3</v>
      </c>
      <c r="Y8" s="65">
        <v>0.04</v>
      </c>
    </row>
    <row r="9" spans="2:25" s="32" customFormat="1" ht="27" customHeight="1" x14ac:dyDescent="0.25">
      <c r="B9" s="96"/>
      <c r="C9" s="379"/>
      <c r="D9" s="81">
        <v>114</v>
      </c>
      <c r="E9" s="81" t="s">
        <v>42</v>
      </c>
      <c r="F9" s="213" t="s">
        <v>48</v>
      </c>
      <c r="G9" s="113">
        <v>200</v>
      </c>
      <c r="H9" s="81"/>
      <c r="I9" s="153">
        <v>0</v>
      </c>
      <c r="J9" s="16">
        <v>0</v>
      </c>
      <c r="K9" s="37">
        <v>7.27</v>
      </c>
      <c r="L9" s="158">
        <v>28.73</v>
      </c>
      <c r="M9" s="153">
        <v>0</v>
      </c>
      <c r="N9" s="18">
        <v>0</v>
      </c>
      <c r="O9" s="16">
        <v>0</v>
      </c>
      <c r="P9" s="16">
        <v>0</v>
      </c>
      <c r="Q9" s="37">
        <v>0</v>
      </c>
      <c r="R9" s="153">
        <v>0.26</v>
      </c>
      <c r="S9" s="16">
        <v>0.03</v>
      </c>
      <c r="T9" s="16">
        <v>0.03</v>
      </c>
      <c r="U9" s="16">
        <v>0.02</v>
      </c>
      <c r="V9" s="16">
        <v>0.28999999999999998</v>
      </c>
      <c r="W9" s="16">
        <v>0</v>
      </c>
      <c r="X9" s="16">
        <v>0</v>
      </c>
      <c r="Y9" s="37">
        <v>0</v>
      </c>
    </row>
    <row r="10" spans="2:25" s="32" customFormat="1" ht="26.45" customHeight="1" x14ac:dyDescent="0.25">
      <c r="B10" s="96"/>
      <c r="C10" s="106"/>
      <c r="D10" s="136">
        <v>121</v>
      </c>
      <c r="E10" s="68" t="s">
        <v>14</v>
      </c>
      <c r="F10" s="103" t="s">
        <v>47</v>
      </c>
      <c r="G10" s="147">
        <v>45</v>
      </c>
      <c r="H10" s="82"/>
      <c r="I10" s="20">
        <v>3.38</v>
      </c>
      <c r="J10" s="21">
        <v>1.31</v>
      </c>
      <c r="K10" s="22">
        <v>22.41</v>
      </c>
      <c r="L10" s="118">
        <v>117.9</v>
      </c>
      <c r="M10" s="177">
        <v>0.01</v>
      </c>
      <c r="N10" s="20">
        <v>0</v>
      </c>
      <c r="O10" s="21">
        <v>0</v>
      </c>
      <c r="P10" s="21">
        <v>0</v>
      </c>
      <c r="Q10" s="42">
        <v>0</v>
      </c>
      <c r="R10" s="177">
        <v>8.5500000000000007</v>
      </c>
      <c r="S10" s="21">
        <v>29.25</v>
      </c>
      <c r="T10" s="21">
        <v>5.85</v>
      </c>
      <c r="U10" s="21">
        <v>0.54</v>
      </c>
      <c r="V10" s="21">
        <v>41.4</v>
      </c>
      <c r="W10" s="21">
        <v>0</v>
      </c>
      <c r="X10" s="21">
        <v>0</v>
      </c>
      <c r="Y10" s="42">
        <v>0</v>
      </c>
    </row>
    <row r="11" spans="2:25" s="32" customFormat="1" ht="26.45" customHeight="1" x14ac:dyDescent="0.25">
      <c r="B11" s="96"/>
      <c r="C11" s="106"/>
      <c r="D11" s="82"/>
      <c r="E11" s="82"/>
      <c r="F11" s="101" t="s">
        <v>21</v>
      </c>
      <c r="G11" s="170">
        <f>SUM(G6:G10)</f>
        <v>635</v>
      </c>
      <c r="H11" s="170"/>
      <c r="I11" s="233">
        <f t="shared" ref="I11:Y11" si="0">SUM(I6:I10)</f>
        <v>13.009999999999998</v>
      </c>
      <c r="J11" s="55">
        <f t="shared" si="0"/>
        <v>13.700000000000001</v>
      </c>
      <c r="K11" s="172">
        <f t="shared" si="0"/>
        <v>74.059999999999988</v>
      </c>
      <c r="L11" s="228">
        <f t="shared" si="0"/>
        <v>480.31000000000006</v>
      </c>
      <c r="M11" s="233">
        <f t="shared" si="0"/>
        <v>0.15000000000000002</v>
      </c>
      <c r="N11" s="55">
        <f t="shared" si="0"/>
        <v>0.32</v>
      </c>
      <c r="O11" s="55">
        <f t="shared" si="0"/>
        <v>17.559999999999999</v>
      </c>
      <c r="P11" s="55">
        <f t="shared" si="0"/>
        <v>80</v>
      </c>
      <c r="Q11" s="171">
        <f t="shared" si="0"/>
        <v>0.30000000000000004</v>
      </c>
      <c r="R11" s="233">
        <f t="shared" si="0"/>
        <v>371.53000000000003</v>
      </c>
      <c r="S11" s="55">
        <f t="shared" si="0"/>
        <v>286.75</v>
      </c>
      <c r="T11" s="55">
        <f t="shared" si="0"/>
        <v>53.220000000000006</v>
      </c>
      <c r="U11" s="55">
        <f t="shared" si="0"/>
        <v>4.5699999999999994</v>
      </c>
      <c r="V11" s="55">
        <f t="shared" si="0"/>
        <v>747.31</v>
      </c>
      <c r="W11" s="55">
        <f t="shared" si="0"/>
        <v>1.7999999999999999E-2</v>
      </c>
      <c r="X11" s="55">
        <f t="shared" si="0"/>
        <v>3.4499999999999999E-3</v>
      </c>
      <c r="Y11" s="171">
        <f t="shared" si="0"/>
        <v>0.05</v>
      </c>
    </row>
    <row r="12" spans="2:25" s="32" customFormat="1" ht="26.45" customHeight="1" thickBot="1" x14ac:dyDescent="0.3">
      <c r="B12" s="96"/>
      <c r="C12" s="123"/>
      <c r="D12" s="85"/>
      <c r="E12" s="85"/>
      <c r="F12" s="102" t="s">
        <v>22</v>
      </c>
      <c r="G12" s="85"/>
      <c r="H12" s="85"/>
      <c r="I12" s="155"/>
      <c r="J12" s="97"/>
      <c r="K12" s="145"/>
      <c r="L12" s="295">
        <f>L11/23.5</f>
        <v>20.43872340425532</v>
      </c>
      <c r="M12" s="155"/>
      <c r="N12" s="97"/>
      <c r="O12" s="97"/>
      <c r="P12" s="97"/>
      <c r="Q12" s="98"/>
      <c r="R12" s="155"/>
      <c r="S12" s="97"/>
      <c r="T12" s="97"/>
      <c r="U12" s="97"/>
      <c r="V12" s="97"/>
      <c r="W12" s="97"/>
      <c r="X12" s="97"/>
      <c r="Y12" s="98"/>
    </row>
    <row r="13" spans="2:25" s="17" customFormat="1" ht="46.5" customHeight="1" x14ac:dyDescent="0.25">
      <c r="B13" s="319" t="s">
        <v>7</v>
      </c>
      <c r="C13" s="472"/>
      <c r="D13" s="334">
        <v>24</v>
      </c>
      <c r="E13" s="99" t="s">
        <v>8</v>
      </c>
      <c r="F13" s="476" t="s">
        <v>84</v>
      </c>
      <c r="G13" s="99">
        <v>150</v>
      </c>
      <c r="H13" s="334"/>
      <c r="I13" s="199">
        <v>0.6</v>
      </c>
      <c r="J13" s="45">
        <v>0.6</v>
      </c>
      <c r="K13" s="46">
        <v>14.7</v>
      </c>
      <c r="L13" s="477">
        <v>70.5</v>
      </c>
      <c r="M13" s="200">
        <v>0.05</v>
      </c>
      <c r="N13" s="200">
        <v>0.03</v>
      </c>
      <c r="O13" s="45">
        <v>15</v>
      </c>
      <c r="P13" s="45">
        <v>0</v>
      </c>
      <c r="Q13" s="227">
        <v>0</v>
      </c>
      <c r="R13" s="199">
        <v>24</v>
      </c>
      <c r="S13" s="45">
        <v>16.5</v>
      </c>
      <c r="T13" s="45">
        <v>13.5</v>
      </c>
      <c r="U13" s="45">
        <v>3.3</v>
      </c>
      <c r="V13" s="45">
        <v>417</v>
      </c>
      <c r="W13" s="45">
        <v>3.0000000000000001E-3</v>
      </c>
      <c r="X13" s="45">
        <v>4.4999999999999999E-4</v>
      </c>
      <c r="Y13" s="46">
        <v>0.01</v>
      </c>
    </row>
    <row r="14" spans="2:25" s="17" customFormat="1" ht="26.45" customHeight="1" x14ac:dyDescent="0.25">
      <c r="B14" s="318"/>
      <c r="C14" s="82"/>
      <c r="D14" s="83">
        <v>41</v>
      </c>
      <c r="E14" s="92" t="s">
        <v>9</v>
      </c>
      <c r="F14" s="226" t="s">
        <v>65</v>
      </c>
      <c r="G14" s="311">
        <v>200</v>
      </c>
      <c r="H14" s="67"/>
      <c r="I14" s="154">
        <v>6.66</v>
      </c>
      <c r="J14" s="13">
        <v>5.51</v>
      </c>
      <c r="K14" s="39">
        <v>8.75</v>
      </c>
      <c r="L14" s="69">
        <v>111.57</v>
      </c>
      <c r="M14" s="154">
        <v>7.0000000000000007E-2</v>
      </c>
      <c r="N14" s="54">
        <v>0.06</v>
      </c>
      <c r="O14" s="13">
        <v>2.75</v>
      </c>
      <c r="P14" s="13">
        <v>110</v>
      </c>
      <c r="Q14" s="39">
        <v>0</v>
      </c>
      <c r="R14" s="154">
        <v>22.94</v>
      </c>
      <c r="S14" s="13">
        <v>97.77</v>
      </c>
      <c r="T14" s="13">
        <v>22.1</v>
      </c>
      <c r="U14" s="13">
        <v>1.38</v>
      </c>
      <c r="V14" s="13">
        <v>299.77999999999997</v>
      </c>
      <c r="W14" s="13">
        <v>4.3E-3</v>
      </c>
      <c r="X14" s="13">
        <v>1.8799999999999999E-3</v>
      </c>
      <c r="Y14" s="39">
        <v>0.03</v>
      </c>
    </row>
    <row r="15" spans="2:25" s="32" customFormat="1" ht="26.45" customHeight="1" x14ac:dyDescent="0.25">
      <c r="B15" s="330"/>
      <c r="C15" s="74"/>
      <c r="D15" s="68">
        <v>79</v>
      </c>
      <c r="E15" s="106" t="s">
        <v>10</v>
      </c>
      <c r="F15" s="388" t="s">
        <v>139</v>
      </c>
      <c r="G15" s="234">
        <v>250</v>
      </c>
      <c r="H15" s="82"/>
      <c r="I15" s="18">
        <v>26.38</v>
      </c>
      <c r="J15" s="16">
        <v>24.6</v>
      </c>
      <c r="K15" s="19">
        <v>39.97</v>
      </c>
      <c r="L15" s="264">
        <v>485.84</v>
      </c>
      <c r="M15" s="153">
        <v>0.13</v>
      </c>
      <c r="N15" s="16">
        <v>0.19</v>
      </c>
      <c r="O15" s="16">
        <v>3.01</v>
      </c>
      <c r="P15" s="16">
        <v>190</v>
      </c>
      <c r="Q15" s="19">
        <v>0</v>
      </c>
      <c r="R15" s="153">
        <v>27.88</v>
      </c>
      <c r="S15" s="16">
        <v>262.20999999999998</v>
      </c>
      <c r="T15" s="16">
        <v>53.29</v>
      </c>
      <c r="U15" s="16">
        <v>2.21</v>
      </c>
      <c r="V15" s="16">
        <v>382.15</v>
      </c>
      <c r="W15" s="16">
        <v>7.0000000000000001E-3</v>
      </c>
      <c r="X15" s="16">
        <v>8.0000000000000002E-3</v>
      </c>
      <c r="Y15" s="42">
        <v>0.18</v>
      </c>
    </row>
    <row r="16" spans="2:25" s="17" customFormat="1" ht="33.75" customHeight="1" x14ac:dyDescent="0.25">
      <c r="B16" s="513"/>
      <c r="C16" s="83"/>
      <c r="D16" s="82">
        <v>98</v>
      </c>
      <c r="E16" s="82" t="s">
        <v>18</v>
      </c>
      <c r="F16" s="110" t="s">
        <v>17</v>
      </c>
      <c r="G16" s="147">
        <v>200</v>
      </c>
      <c r="H16" s="68"/>
      <c r="I16" s="177">
        <v>0.37</v>
      </c>
      <c r="J16" s="21">
        <v>0</v>
      </c>
      <c r="K16" s="42">
        <v>14.85</v>
      </c>
      <c r="L16" s="235">
        <v>59.48</v>
      </c>
      <c r="M16" s="177">
        <v>0</v>
      </c>
      <c r="N16" s="21">
        <v>0</v>
      </c>
      <c r="O16" s="21">
        <v>0</v>
      </c>
      <c r="P16" s="21">
        <v>0</v>
      </c>
      <c r="Q16" s="22">
        <v>0</v>
      </c>
      <c r="R16" s="177">
        <v>0.21</v>
      </c>
      <c r="S16" s="21">
        <v>0</v>
      </c>
      <c r="T16" s="21">
        <v>0</v>
      </c>
      <c r="U16" s="21">
        <v>0.02</v>
      </c>
      <c r="V16" s="21">
        <v>0.2</v>
      </c>
      <c r="W16" s="21">
        <v>0</v>
      </c>
      <c r="X16" s="21">
        <v>0</v>
      </c>
      <c r="Y16" s="133">
        <v>0</v>
      </c>
    </row>
    <row r="17" spans="2:25" s="17" customFormat="1" ht="26.45" customHeight="1" x14ac:dyDescent="0.25">
      <c r="B17" s="513"/>
      <c r="C17" s="84"/>
      <c r="D17" s="84">
        <v>119</v>
      </c>
      <c r="E17" s="91" t="s">
        <v>51</v>
      </c>
      <c r="F17" s="333" t="s">
        <v>51</v>
      </c>
      <c r="G17" s="82">
        <v>20</v>
      </c>
      <c r="H17" s="106"/>
      <c r="I17" s="177">
        <v>1.52</v>
      </c>
      <c r="J17" s="21">
        <v>0.16</v>
      </c>
      <c r="K17" s="42">
        <v>9.84</v>
      </c>
      <c r="L17" s="235">
        <v>47</v>
      </c>
      <c r="M17" s="177">
        <v>0.02</v>
      </c>
      <c r="N17" s="21">
        <v>6.0000000000000001E-3</v>
      </c>
      <c r="O17" s="21">
        <v>0</v>
      </c>
      <c r="P17" s="21">
        <v>0</v>
      </c>
      <c r="Q17" s="22">
        <v>0</v>
      </c>
      <c r="R17" s="177">
        <v>7.4</v>
      </c>
      <c r="S17" s="21">
        <v>43.6</v>
      </c>
      <c r="T17" s="21">
        <v>13</v>
      </c>
      <c r="U17" s="21">
        <v>0.56000000000000005</v>
      </c>
      <c r="V17" s="21">
        <v>18.600000000000001</v>
      </c>
      <c r="W17" s="21">
        <v>5.9999999999999995E-4</v>
      </c>
      <c r="X17" s="21">
        <v>1E-3</v>
      </c>
      <c r="Y17" s="42">
        <v>0</v>
      </c>
    </row>
    <row r="18" spans="2:25" s="17" customFormat="1" ht="26.45" customHeight="1" x14ac:dyDescent="0.25">
      <c r="B18" s="513"/>
      <c r="C18" s="84"/>
      <c r="D18" s="84">
        <v>120</v>
      </c>
      <c r="E18" s="91" t="s">
        <v>44</v>
      </c>
      <c r="F18" s="333" t="s">
        <v>44</v>
      </c>
      <c r="G18" s="82">
        <v>20</v>
      </c>
      <c r="H18" s="106"/>
      <c r="I18" s="177">
        <v>1.32</v>
      </c>
      <c r="J18" s="21">
        <v>0.24</v>
      </c>
      <c r="K18" s="42">
        <v>8.0399999999999991</v>
      </c>
      <c r="L18" s="235">
        <v>39.6</v>
      </c>
      <c r="M18" s="177">
        <v>0.02</v>
      </c>
      <c r="N18" s="21">
        <v>2.4E-2</v>
      </c>
      <c r="O18" s="21">
        <v>0.08</v>
      </c>
      <c r="P18" s="21">
        <v>0</v>
      </c>
      <c r="Q18" s="22">
        <v>0</v>
      </c>
      <c r="R18" s="177">
        <v>6.8</v>
      </c>
      <c r="S18" s="21">
        <v>24</v>
      </c>
      <c r="T18" s="21">
        <v>8.1999999999999993</v>
      </c>
      <c r="U18" s="21">
        <v>0.46</v>
      </c>
      <c r="V18" s="21">
        <v>73.5</v>
      </c>
      <c r="W18" s="21">
        <v>2E-3</v>
      </c>
      <c r="X18" s="21">
        <v>2E-3</v>
      </c>
      <c r="Y18" s="42">
        <v>1.2E-2</v>
      </c>
    </row>
    <row r="19" spans="2:25" s="32" customFormat="1" ht="26.45" customHeight="1" x14ac:dyDescent="0.25">
      <c r="B19" s="330"/>
      <c r="C19" s="74"/>
      <c r="D19" s="87"/>
      <c r="E19" s="161"/>
      <c r="F19" s="101" t="s">
        <v>21</v>
      </c>
      <c r="G19" s="120">
        <f>SUM(G13:G18)</f>
        <v>840</v>
      </c>
      <c r="H19" s="160"/>
      <c r="I19" s="126">
        <f>SUM(I13:I18)</f>
        <v>36.85</v>
      </c>
      <c r="J19" s="62">
        <f>SUM(J13:J18)</f>
        <v>31.11</v>
      </c>
      <c r="K19" s="64">
        <f>SUM(K13:K18)</f>
        <v>96.15</v>
      </c>
      <c r="L19" s="292">
        <f>SUM(L13:L18)</f>
        <v>813.99</v>
      </c>
      <c r="M19" s="126">
        <f t="shared" ref="M19:Y19" si="1">SUM(M13:M18)</f>
        <v>0.29000000000000004</v>
      </c>
      <c r="N19" s="62">
        <f t="shared" si="1"/>
        <v>0.31000000000000005</v>
      </c>
      <c r="O19" s="62">
        <f t="shared" si="1"/>
        <v>20.839999999999996</v>
      </c>
      <c r="P19" s="62">
        <f t="shared" si="1"/>
        <v>300</v>
      </c>
      <c r="Q19" s="64">
        <f t="shared" si="1"/>
        <v>0</v>
      </c>
      <c r="R19" s="126">
        <f t="shared" si="1"/>
        <v>89.22999999999999</v>
      </c>
      <c r="S19" s="62">
        <f t="shared" si="1"/>
        <v>444.08</v>
      </c>
      <c r="T19" s="62">
        <f t="shared" si="1"/>
        <v>110.09</v>
      </c>
      <c r="U19" s="62">
        <f t="shared" si="1"/>
        <v>7.9299999999999988</v>
      </c>
      <c r="V19" s="62">
        <f t="shared" si="1"/>
        <v>1191.2299999999998</v>
      </c>
      <c r="W19" s="62">
        <f t="shared" si="1"/>
        <v>1.6899999999999998E-2</v>
      </c>
      <c r="X19" s="62">
        <f t="shared" si="1"/>
        <v>1.333E-2</v>
      </c>
      <c r="Y19" s="64">
        <f t="shared" si="1"/>
        <v>0.23200000000000001</v>
      </c>
    </row>
    <row r="20" spans="2:25" s="32" customFormat="1" ht="26.45" customHeight="1" thickBot="1" x14ac:dyDescent="0.3">
      <c r="B20" s="362"/>
      <c r="C20" s="75"/>
      <c r="D20" s="88"/>
      <c r="E20" s="361"/>
      <c r="F20" s="102" t="s">
        <v>22</v>
      </c>
      <c r="G20" s="85"/>
      <c r="H20" s="131"/>
      <c r="I20" s="127"/>
      <c r="J20" s="47"/>
      <c r="K20" s="73"/>
      <c r="L20" s="231">
        <f>L19/23.5</f>
        <v>34.637872340425531</v>
      </c>
      <c r="M20" s="127"/>
      <c r="N20" s="100"/>
      <c r="O20" s="47"/>
      <c r="P20" s="47"/>
      <c r="Q20" s="73"/>
      <c r="R20" s="127"/>
      <c r="S20" s="47"/>
      <c r="T20" s="47"/>
      <c r="U20" s="47"/>
      <c r="V20" s="47"/>
      <c r="W20" s="47"/>
      <c r="X20" s="47"/>
      <c r="Y20" s="73"/>
    </row>
    <row r="21" spans="2:25" x14ac:dyDescent="0.25">
      <c r="B21" s="9"/>
      <c r="C21" s="28"/>
      <c r="D21" s="28"/>
      <c r="E21" s="9"/>
      <c r="F21" s="2"/>
      <c r="G21" s="2"/>
      <c r="H21" s="9"/>
      <c r="I21" s="10"/>
      <c r="J21" s="9"/>
      <c r="K21" s="2"/>
      <c r="L21" s="12"/>
      <c r="M21" s="2"/>
      <c r="N21" s="2"/>
      <c r="O21" s="2"/>
    </row>
    <row r="22" spans="2:25" s="141" customFormat="1" ht="18.75" x14ac:dyDescent="0.25">
      <c r="B22" s="224"/>
      <c r="C22" s="182"/>
      <c r="D22" s="179"/>
      <c r="E22" s="179"/>
      <c r="F22" s="180"/>
      <c r="G22" s="181"/>
      <c r="H22" s="179"/>
      <c r="I22" s="179"/>
      <c r="J22" s="179"/>
      <c r="K22" s="179"/>
    </row>
    <row r="23" spans="2:25" ht="18.75" x14ac:dyDescent="0.25">
      <c r="B23" s="11"/>
      <c r="C23" s="205"/>
      <c r="D23" s="205"/>
      <c r="E23" s="11"/>
      <c r="F23" s="24"/>
      <c r="G23" s="25"/>
      <c r="H23" s="11"/>
      <c r="I23" s="11"/>
      <c r="J23" s="11"/>
      <c r="K23" s="11"/>
    </row>
    <row r="24" spans="2:25" x14ac:dyDescent="0.25">
      <c r="E24" s="11"/>
      <c r="F24" s="11"/>
      <c r="G24" s="11"/>
      <c r="H24" s="11"/>
      <c r="I24" s="11"/>
      <c r="J24" s="11"/>
      <c r="K24" s="11"/>
    </row>
    <row r="25" spans="2:25" x14ac:dyDescent="0.25">
      <c r="E25" s="11"/>
      <c r="F25" s="11"/>
      <c r="G25" s="11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70" zoomScaleNormal="70" workbookViewId="0">
      <selection activeCell="I21" sqref="I21:K21"/>
    </sheetView>
  </sheetViews>
  <sheetFormatPr defaultRowHeight="15" x14ac:dyDescent="0.25"/>
  <cols>
    <col min="2" max="2" width="16.85546875" customWidth="1"/>
    <col min="3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2.85546875" customWidth="1"/>
    <col min="12" max="12" width="21.85546875" customWidth="1"/>
    <col min="13" max="13" width="12" customWidth="1"/>
    <col min="17" max="17" width="9.140625" customWidth="1"/>
    <col min="23" max="23" width="12.7109375" customWidth="1"/>
    <col min="24" max="24" width="10.85546875" customWidth="1"/>
  </cols>
  <sheetData>
    <row r="2" spans="2:25" ht="23.25" x14ac:dyDescent="0.35">
      <c r="B2" s="315" t="s">
        <v>1</v>
      </c>
      <c r="C2" s="316"/>
      <c r="D2" s="316"/>
      <c r="E2" s="315" t="s">
        <v>3</v>
      </c>
      <c r="F2" s="315"/>
      <c r="G2" s="317" t="s">
        <v>2</v>
      </c>
      <c r="H2" s="335">
        <v>14</v>
      </c>
      <c r="I2" s="6"/>
      <c r="L2" s="8"/>
      <c r="M2" s="7"/>
      <c r="N2" s="1"/>
      <c r="O2" s="2"/>
    </row>
    <row r="3" spans="2:25" ht="15.75" thickBot="1" x14ac:dyDescent="0.3">
      <c r="B3" s="357"/>
      <c r="C3" s="356"/>
      <c r="D3" s="356"/>
      <c r="E3" s="357"/>
      <c r="F3" s="357"/>
      <c r="G3" s="357"/>
      <c r="H3" s="357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4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67"/>
      <c r="Q4" s="868"/>
      <c r="R4" s="869" t="s">
        <v>25</v>
      </c>
      <c r="S4" s="870"/>
      <c r="T4" s="870"/>
      <c r="U4" s="870"/>
      <c r="V4" s="870"/>
      <c r="W4" s="870"/>
      <c r="X4" s="870"/>
      <c r="Y4" s="871"/>
    </row>
    <row r="5" spans="2:25" s="17" customFormat="1" ht="28.5" customHeight="1" thickBot="1" x14ac:dyDescent="0.3">
      <c r="B5" s="873"/>
      <c r="C5" s="873"/>
      <c r="D5" s="876"/>
      <c r="E5" s="873"/>
      <c r="F5" s="873"/>
      <c r="G5" s="877"/>
      <c r="H5" s="873"/>
      <c r="I5" s="437" t="s">
        <v>27</v>
      </c>
      <c r="J5" s="254" t="s">
        <v>28</v>
      </c>
      <c r="K5" s="439" t="s">
        <v>29</v>
      </c>
      <c r="L5" s="892"/>
      <c r="M5" s="262" t="s">
        <v>30</v>
      </c>
      <c r="N5" s="262" t="s">
        <v>86</v>
      </c>
      <c r="O5" s="262" t="s">
        <v>31</v>
      </c>
      <c r="P5" s="263" t="s">
        <v>87</v>
      </c>
      <c r="Q5" s="436" t="s">
        <v>88</v>
      </c>
      <c r="R5" s="262" t="s">
        <v>32</v>
      </c>
      <c r="S5" s="262" t="s">
        <v>33</v>
      </c>
      <c r="T5" s="262" t="s">
        <v>34</v>
      </c>
      <c r="U5" s="262" t="s">
        <v>35</v>
      </c>
      <c r="V5" s="262" t="s">
        <v>89</v>
      </c>
      <c r="W5" s="262" t="s">
        <v>90</v>
      </c>
      <c r="X5" s="262" t="s">
        <v>91</v>
      </c>
      <c r="Y5" s="436" t="s">
        <v>92</v>
      </c>
    </row>
    <row r="6" spans="2:25" s="32" customFormat="1" ht="28.5" customHeight="1" x14ac:dyDescent="0.25">
      <c r="B6" s="343" t="s">
        <v>6</v>
      </c>
      <c r="C6" s="479"/>
      <c r="D6" s="465">
        <v>235</v>
      </c>
      <c r="E6" s="284" t="s">
        <v>20</v>
      </c>
      <c r="F6" s="716" t="s">
        <v>140</v>
      </c>
      <c r="G6" s="465">
        <v>60</v>
      </c>
      <c r="H6" s="429"/>
      <c r="I6" s="199">
        <v>1.02</v>
      </c>
      <c r="J6" s="45">
        <v>7.98</v>
      </c>
      <c r="K6" s="46">
        <v>3.05</v>
      </c>
      <c r="L6" s="469">
        <v>88.8</v>
      </c>
      <c r="M6" s="199">
        <v>0.02</v>
      </c>
      <c r="N6" s="45">
        <v>0.04</v>
      </c>
      <c r="O6" s="45">
        <v>4.2</v>
      </c>
      <c r="P6" s="290">
        <v>90</v>
      </c>
      <c r="Q6" s="46">
        <v>0</v>
      </c>
      <c r="R6" s="200">
        <v>25.8</v>
      </c>
      <c r="S6" s="45">
        <v>18.600000000000001</v>
      </c>
      <c r="T6" s="45">
        <v>9</v>
      </c>
      <c r="U6" s="45">
        <v>0.42</v>
      </c>
      <c r="V6" s="45">
        <v>183</v>
      </c>
      <c r="W6" s="45">
        <v>1E-3</v>
      </c>
      <c r="X6" s="45">
        <v>2.0000000000000001E-4</v>
      </c>
      <c r="Y6" s="46">
        <v>0.08</v>
      </c>
    </row>
    <row r="7" spans="2:25" s="32" customFormat="1" ht="26.45" customHeight="1" x14ac:dyDescent="0.25">
      <c r="B7" s="343"/>
      <c r="C7" s="671" t="s">
        <v>165</v>
      </c>
      <c r="D7" s="579">
        <v>336</v>
      </c>
      <c r="E7" s="597" t="s">
        <v>68</v>
      </c>
      <c r="F7" s="717" t="s">
        <v>141</v>
      </c>
      <c r="G7" s="579">
        <v>90</v>
      </c>
      <c r="H7" s="595"/>
      <c r="I7" s="598">
        <v>16.13</v>
      </c>
      <c r="J7" s="599">
        <v>14.75</v>
      </c>
      <c r="K7" s="600">
        <v>7.18</v>
      </c>
      <c r="L7" s="601">
        <v>227.13</v>
      </c>
      <c r="M7" s="598">
        <v>0.06</v>
      </c>
      <c r="N7" s="599">
        <v>0.13</v>
      </c>
      <c r="O7" s="599">
        <v>1.58</v>
      </c>
      <c r="P7" s="599">
        <v>30</v>
      </c>
      <c r="Q7" s="600">
        <v>0.14000000000000001</v>
      </c>
      <c r="R7" s="662">
        <v>78.930000000000007</v>
      </c>
      <c r="S7" s="599">
        <v>164.78</v>
      </c>
      <c r="T7" s="599">
        <v>20.37</v>
      </c>
      <c r="U7" s="599">
        <v>1.59</v>
      </c>
      <c r="V7" s="599">
        <v>221.96</v>
      </c>
      <c r="W7" s="599">
        <v>4.7000000000000002E-3</v>
      </c>
      <c r="X7" s="599">
        <v>1.4E-3</v>
      </c>
      <c r="Y7" s="600">
        <v>7.0000000000000007E-2</v>
      </c>
    </row>
    <row r="8" spans="2:25" s="32" customFormat="1" ht="26.45" customHeight="1" x14ac:dyDescent="0.25">
      <c r="B8" s="343"/>
      <c r="C8" s="672" t="s">
        <v>164</v>
      </c>
      <c r="D8" s="569">
        <v>88</v>
      </c>
      <c r="E8" s="568" t="s">
        <v>64</v>
      </c>
      <c r="F8" s="718" t="s">
        <v>174</v>
      </c>
      <c r="G8" s="569">
        <v>90</v>
      </c>
      <c r="H8" s="572"/>
      <c r="I8" s="573">
        <v>16.41</v>
      </c>
      <c r="J8" s="574">
        <v>15.33</v>
      </c>
      <c r="K8" s="575">
        <v>1.91</v>
      </c>
      <c r="L8" s="576">
        <v>211.4</v>
      </c>
      <c r="M8" s="573">
        <v>0.05</v>
      </c>
      <c r="N8" s="574">
        <v>0.12</v>
      </c>
      <c r="O8" s="574">
        <v>0.57999999999999996</v>
      </c>
      <c r="P8" s="574">
        <v>50</v>
      </c>
      <c r="Q8" s="575">
        <v>0</v>
      </c>
      <c r="R8" s="663">
        <v>11.23</v>
      </c>
      <c r="S8" s="574">
        <v>156.56</v>
      </c>
      <c r="T8" s="574">
        <v>20.43</v>
      </c>
      <c r="U8" s="574">
        <v>2.27</v>
      </c>
      <c r="V8" s="574">
        <v>276.13</v>
      </c>
      <c r="W8" s="574">
        <v>6.0000000000000001E-3</v>
      </c>
      <c r="X8" s="574">
        <v>0</v>
      </c>
      <c r="Y8" s="575">
        <v>0</v>
      </c>
    </row>
    <row r="9" spans="2:25" s="32" customFormat="1" ht="26.45" customHeight="1" x14ac:dyDescent="0.25">
      <c r="B9" s="343"/>
      <c r="C9" s="379"/>
      <c r="D9" s="82">
        <v>52</v>
      </c>
      <c r="E9" s="106" t="s">
        <v>57</v>
      </c>
      <c r="F9" s="344" t="s">
        <v>145</v>
      </c>
      <c r="G9" s="147">
        <v>150</v>
      </c>
      <c r="H9" s="106"/>
      <c r="I9" s="177">
        <v>3.31</v>
      </c>
      <c r="J9" s="21">
        <v>5.56</v>
      </c>
      <c r="K9" s="42">
        <v>25.99</v>
      </c>
      <c r="L9" s="176">
        <v>167.07</v>
      </c>
      <c r="M9" s="177">
        <v>0.15</v>
      </c>
      <c r="N9" s="21">
        <v>0.1</v>
      </c>
      <c r="O9" s="21">
        <v>14</v>
      </c>
      <c r="P9" s="21">
        <v>20</v>
      </c>
      <c r="Q9" s="42">
        <v>0.08</v>
      </c>
      <c r="R9" s="20">
        <v>17.149999999999999</v>
      </c>
      <c r="S9" s="21">
        <v>89.9</v>
      </c>
      <c r="T9" s="21">
        <v>35.090000000000003</v>
      </c>
      <c r="U9" s="21">
        <v>1.39</v>
      </c>
      <c r="V9" s="21">
        <v>825.67</v>
      </c>
      <c r="W9" s="21">
        <v>7.7099999999999998E-3</v>
      </c>
      <c r="X9" s="21">
        <v>5.1000000000000004E-4</v>
      </c>
      <c r="Y9" s="42">
        <v>0.05</v>
      </c>
    </row>
    <row r="10" spans="2:25" s="32" customFormat="1" ht="36" customHeight="1" x14ac:dyDescent="0.25">
      <c r="B10" s="343"/>
      <c r="C10" s="354"/>
      <c r="D10" s="82">
        <v>104</v>
      </c>
      <c r="E10" s="276" t="s">
        <v>18</v>
      </c>
      <c r="F10" s="184" t="s">
        <v>102</v>
      </c>
      <c r="G10" s="147">
        <v>200</v>
      </c>
      <c r="H10" s="106"/>
      <c r="I10" s="177">
        <v>0</v>
      </c>
      <c r="J10" s="21">
        <v>0</v>
      </c>
      <c r="K10" s="42">
        <v>14.4</v>
      </c>
      <c r="L10" s="176">
        <v>58.4</v>
      </c>
      <c r="M10" s="177">
        <v>0.09</v>
      </c>
      <c r="N10" s="21">
        <v>0.1</v>
      </c>
      <c r="O10" s="21">
        <v>2.94</v>
      </c>
      <c r="P10" s="21">
        <v>0.08</v>
      </c>
      <c r="Q10" s="42">
        <v>0.96</v>
      </c>
      <c r="R10" s="20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42">
        <v>0</v>
      </c>
    </row>
    <row r="11" spans="2:25" s="32" customFormat="1" ht="26.45" customHeight="1" x14ac:dyDescent="0.25">
      <c r="B11" s="343"/>
      <c r="C11" s="354"/>
      <c r="D11" s="136">
        <v>119</v>
      </c>
      <c r="E11" s="276" t="s">
        <v>14</v>
      </c>
      <c r="F11" s="409" t="s">
        <v>51</v>
      </c>
      <c r="G11" s="147">
        <v>20</v>
      </c>
      <c r="H11" s="106"/>
      <c r="I11" s="177">
        <v>1.52</v>
      </c>
      <c r="J11" s="21">
        <v>0.16</v>
      </c>
      <c r="K11" s="42">
        <v>9.84</v>
      </c>
      <c r="L11" s="176">
        <v>47</v>
      </c>
      <c r="M11" s="177">
        <v>0.02</v>
      </c>
      <c r="N11" s="21">
        <v>0.01</v>
      </c>
      <c r="O11" s="21">
        <v>0</v>
      </c>
      <c r="P11" s="21">
        <v>0</v>
      </c>
      <c r="Q11" s="42">
        <v>0</v>
      </c>
      <c r="R11" s="20">
        <v>4</v>
      </c>
      <c r="S11" s="21">
        <v>13</v>
      </c>
      <c r="T11" s="21">
        <v>2.8</v>
      </c>
      <c r="U11" s="21">
        <v>0.22</v>
      </c>
      <c r="V11" s="21">
        <v>18.600000000000001</v>
      </c>
      <c r="W11" s="21">
        <v>6.4000000000000005E-4</v>
      </c>
      <c r="X11" s="21">
        <v>1.1999999999999999E-3</v>
      </c>
      <c r="Y11" s="42">
        <v>2.9</v>
      </c>
    </row>
    <row r="12" spans="2:25" s="32" customFormat="1" ht="26.45" customHeight="1" x14ac:dyDescent="0.25">
      <c r="B12" s="343"/>
      <c r="C12" s="354"/>
      <c r="D12" s="82">
        <v>120</v>
      </c>
      <c r="E12" s="276" t="s">
        <v>15</v>
      </c>
      <c r="F12" s="409" t="s">
        <v>44</v>
      </c>
      <c r="G12" s="82">
        <v>20</v>
      </c>
      <c r="H12" s="354"/>
      <c r="I12" s="177">
        <v>1.32</v>
      </c>
      <c r="J12" s="21">
        <v>0.24</v>
      </c>
      <c r="K12" s="42">
        <v>8.0399999999999991</v>
      </c>
      <c r="L12" s="235">
        <v>39.6</v>
      </c>
      <c r="M12" s="177">
        <v>0.03</v>
      </c>
      <c r="N12" s="20">
        <v>0.02</v>
      </c>
      <c r="O12" s="21">
        <v>0</v>
      </c>
      <c r="P12" s="21">
        <v>0</v>
      </c>
      <c r="Q12" s="42">
        <v>0</v>
      </c>
      <c r="R12" s="20">
        <v>5.8</v>
      </c>
      <c r="S12" s="21">
        <v>30</v>
      </c>
      <c r="T12" s="21">
        <v>9.4</v>
      </c>
      <c r="U12" s="21">
        <v>0.78</v>
      </c>
      <c r="V12" s="21">
        <v>47</v>
      </c>
      <c r="W12" s="21">
        <v>8.8000000000000003E-4</v>
      </c>
      <c r="X12" s="21">
        <v>1E-3</v>
      </c>
      <c r="Y12" s="42">
        <v>0</v>
      </c>
    </row>
    <row r="13" spans="2:25" s="32" customFormat="1" ht="26.45" customHeight="1" x14ac:dyDescent="0.25">
      <c r="B13" s="343"/>
      <c r="C13" s="671" t="s">
        <v>165</v>
      </c>
      <c r="D13" s="703"/>
      <c r="E13" s="579"/>
      <c r="F13" s="710" t="s">
        <v>21</v>
      </c>
      <c r="G13" s="634">
        <f>G6+G7+G9+G10+G11+G12</f>
        <v>540</v>
      </c>
      <c r="H13" s="595"/>
      <c r="I13" s="682">
        <f t="shared" ref="I13:Y13" si="0">I6+I7+I9+I10+I11+I12</f>
        <v>23.299999999999997</v>
      </c>
      <c r="J13" s="679">
        <f t="shared" si="0"/>
        <v>28.689999999999998</v>
      </c>
      <c r="K13" s="680">
        <f t="shared" si="0"/>
        <v>68.5</v>
      </c>
      <c r="L13" s="690">
        <f t="shared" si="0"/>
        <v>628</v>
      </c>
      <c r="M13" s="682">
        <f t="shared" si="0"/>
        <v>0.37</v>
      </c>
      <c r="N13" s="679">
        <f t="shared" si="0"/>
        <v>0.4</v>
      </c>
      <c r="O13" s="679">
        <f t="shared" si="0"/>
        <v>22.720000000000002</v>
      </c>
      <c r="P13" s="679">
        <f t="shared" si="0"/>
        <v>140.08000000000001</v>
      </c>
      <c r="Q13" s="680">
        <f t="shared" si="0"/>
        <v>1.18</v>
      </c>
      <c r="R13" s="678">
        <f t="shared" si="0"/>
        <v>131.68</v>
      </c>
      <c r="S13" s="679">
        <f t="shared" si="0"/>
        <v>316.27999999999997</v>
      </c>
      <c r="T13" s="679">
        <f t="shared" si="0"/>
        <v>76.660000000000011</v>
      </c>
      <c r="U13" s="679">
        <f t="shared" si="0"/>
        <v>4.4000000000000004</v>
      </c>
      <c r="V13" s="679">
        <f t="shared" si="0"/>
        <v>1296.23</v>
      </c>
      <c r="W13" s="679">
        <f t="shared" si="0"/>
        <v>1.4930000000000001E-2</v>
      </c>
      <c r="X13" s="679">
        <f t="shared" si="0"/>
        <v>4.3099999999999996E-3</v>
      </c>
      <c r="Y13" s="680">
        <f t="shared" si="0"/>
        <v>3.1</v>
      </c>
    </row>
    <row r="14" spans="2:25" s="32" customFormat="1" ht="26.45" customHeight="1" x14ac:dyDescent="0.25">
      <c r="B14" s="343"/>
      <c r="C14" s="672" t="s">
        <v>164</v>
      </c>
      <c r="D14" s="701"/>
      <c r="E14" s="583"/>
      <c r="F14" s="711" t="s">
        <v>21</v>
      </c>
      <c r="G14" s="667">
        <f>G6+G8+G9+G10+G11+G12</f>
        <v>540</v>
      </c>
      <c r="H14" s="642"/>
      <c r="I14" s="613">
        <f t="shared" ref="I14:Y14" si="1">I6+I8+I9+I10+I11+I12</f>
        <v>23.58</v>
      </c>
      <c r="J14" s="610">
        <f t="shared" si="1"/>
        <v>29.27</v>
      </c>
      <c r="K14" s="614">
        <f t="shared" si="1"/>
        <v>63.23</v>
      </c>
      <c r="L14" s="611">
        <f t="shared" si="1"/>
        <v>612.27</v>
      </c>
      <c r="M14" s="613">
        <f t="shared" si="1"/>
        <v>0.36</v>
      </c>
      <c r="N14" s="610">
        <f t="shared" si="1"/>
        <v>0.39</v>
      </c>
      <c r="O14" s="610">
        <f t="shared" si="1"/>
        <v>21.720000000000002</v>
      </c>
      <c r="P14" s="610">
        <f t="shared" si="1"/>
        <v>160.08000000000001</v>
      </c>
      <c r="Q14" s="614">
        <f t="shared" si="1"/>
        <v>1.04</v>
      </c>
      <c r="R14" s="665">
        <f t="shared" si="1"/>
        <v>63.98</v>
      </c>
      <c r="S14" s="610">
        <f t="shared" si="1"/>
        <v>308.06</v>
      </c>
      <c r="T14" s="610">
        <f t="shared" si="1"/>
        <v>76.720000000000013</v>
      </c>
      <c r="U14" s="610">
        <f t="shared" si="1"/>
        <v>5.08</v>
      </c>
      <c r="V14" s="610">
        <f t="shared" si="1"/>
        <v>1350.3999999999999</v>
      </c>
      <c r="W14" s="610">
        <f t="shared" si="1"/>
        <v>1.6230000000000001E-2</v>
      </c>
      <c r="X14" s="610">
        <f t="shared" si="1"/>
        <v>2.9099999999999998E-3</v>
      </c>
      <c r="Y14" s="614">
        <f t="shared" si="1"/>
        <v>3.03</v>
      </c>
    </row>
    <row r="15" spans="2:25" s="32" customFormat="1" ht="26.45" customHeight="1" x14ac:dyDescent="0.25">
      <c r="B15" s="343"/>
      <c r="C15" s="671" t="s">
        <v>165</v>
      </c>
      <c r="D15" s="579"/>
      <c r="E15" s="579"/>
      <c r="F15" s="710" t="s">
        <v>22</v>
      </c>
      <c r="G15" s="579"/>
      <c r="H15" s="595"/>
      <c r="I15" s="598"/>
      <c r="J15" s="599"/>
      <c r="K15" s="600"/>
      <c r="L15" s="719">
        <f>L13/23.5</f>
        <v>26.723404255319149</v>
      </c>
      <c r="M15" s="598"/>
      <c r="N15" s="599"/>
      <c r="O15" s="599"/>
      <c r="P15" s="599"/>
      <c r="Q15" s="600"/>
      <c r="R15" s="662"/>
      <c r="S15" s="599"/>
      <c r="T15" s="599"/>
      <c r="U15" s="599"/>
      <c r="V15" s="599"/>
      <c r="W15" s="599"/>
      <c r="X15" s="599"/>
      <c r="Y15" s="600"/>
    </row>
    <row r="16" spans="2:25" s="32" customFormat="1" ht="26.45" customHeight="1" thickBot="1" x14ac:dyDescent="0.3">
      <c r="B16" s="343"/>
      <c r="C16" s="673" t="s">
        <v>164</v>
      </c>
      <c r="D16" s="589"/>
      <c r="E16" s="589"/>
      <c r="F16" s="712" t="s">
        <v>22</v>
      </c>
      <c r="G16" s="589"/>
      <c r="H16" s="645"/>
      <c r="I16" s="615"/>
      <c r="J16" s="616"/>
      <c r="K16" s="617"/>
      <c r="L16" s="619">
        <f>L14/23.5</f>
        <v>26.05404255319149</v>
      </c>
      <c r="M16" s="615"/>
      <c r="N16" s="616"/>
      <c r="O16" s="616"/>
      <c r="P16" s="616"/>
      <c r="Q16" s="617"/>
      <c r="R16" s="713"/>
      <c r="S16" s="616"/>
      <c r="T16" s="616"/>
      <c r="U16" s="616"/>
      <c r="V16" s="616"/>
      <c r="W16" s="616"/>
      <c r="X16" s="616"/>
      <c r="Y16" s="617"/>
    </row>
    <row r="17" spans="2:25" s="32" customFormat="1" ht="36" customHeight="1" x14ac:dyDescent="0.25">
      <c r="B17" s="358" t="s">
        <v>7</v>
      </c>
      <c r="C17" s="99"/>
      <c r="D17" s="267">
        <v>137</v>
      </c>
      <c r="E17" s="188" t="s">
        <v>20</v>
      </c>
      <c r="F17" s="816" t="s">
        <v>129</v>
      </c>
      <c r="G17" s="380">
        <v>100</v>
      </c>
      <c r="H17" s="86"/>
      <c r="I17" s="167">
        <v>0.8</v>
      </c>
      <c r="J17" s="35">
        <v>0.2</v>
      </c>
      <c r="K17" s="36">
        <v>7.5</v>
      </c>
      <c r="L17" s="117">
        <v>38</v>
      </c>
      <c r="M17" s="167">
        <v>0.06</v>
      </c>
      <c r="N17" s="34">
        <v>0.03</v>
      </c>
      <c r="O17" s="35">
        <v>38</v>
      </c>
      <c r="P17" s="35">
        <v>10</v>
      </c>
      <c r="Q17" s="36">
        <v>0</v>
      </c>
      <c r="R17" s="167">
        <v>35</v>
      </c>
      <c r="S17" s="35">
        <v>17</v>
      </c>
      <c r="T17" s="35">
        <v>11</v>
      </c>
      <c r="U17" s="35">
        <v>0.1</v>
      </c>
      <c r="V17" s="35">
        <v>155</v>
      </c>
      <c r="W17" s="35">
        <v>0</v>
      </c>
      <c r="X17" s="35">
        <v>0</v>
      </c>
      <c r="Y17" s="46">
        <v>0.15</v>
      </c>
    </row>
    <row r="18" spans="2:25" s="32" customFormat="1" ht="26.45" customHeight="1" x14ac:dyDescent="0.25">
      <c r="B18" s="343"/>
      <c r="C18" s="82"/>
      <c r="D18" s="82">
        <v>31</v>
      </c>
      <c r="E18" s="106" t="s">
        <v>9</v>
      </c>
      <c r="F18" s="297" t="s">
        <v>61</v>
      </c>
      <c r="G18" s="147">
        <v>200</v>
      </c>
      <c r="H18" s="82"/>
      <c r="I18" s="156">
        <v>5.75</v>
      </c>
      <c r="J18" s="56">
        <v>8.7899999999999991</v>
      </c>
      <c r="K18" s="133">
        <v>8.75</v>
      </c>
      <c r="L18" s="136">
        <v>138.04</v>
      </c>
      <c r="M18" s="156">
        <v>0.04</v>
      </c>
      <c r="N18" s="134">
        <v>7.0000000000000007E-2</v>
      </c>
      <c r="O18" s="56">
        <v>5.25</v>
      </c>
      <c r="P18" s="56">
        <v>130</v>
      </c>
      <c r="Q18" s="133">
        <v>7.0000000000000007E-2</v>
      </c>
      <c r="R18" s="156">
        <v>33.81</v>
      </c>
      <c r="S18" s="56">
        <v>77.47</v>
      </c>
      <c r="T18" s="56">
        <v>20.29</v>
      </c>
      <c r="U18" s="56">
        <v>1.29</v>
      </c>
      <c r="V18" s="56">
        <v>275.49</v>
      </c>
      <c r="W18" s="56">
        <v>5.64E-3</v>
      </c>
      <c r="X18" s="56">
        <v>4.2999999999999997E-2</v>
      </c>
      <c r="Y18" s="133">
        <v>0.03</v>
      </c>
    </row>
    <row r="19" spans="2:25" s="32" customFormat="1" ht="26.45" customHeight="1" x14ac:dyDescent="0.25">
      <c r="B19" s="339"/>
      <c r="C19" s="671" t="s">
        <v>165</v>
      </c>
      <c r="D19" s="579">
        <v>240</v>
      </c>
      <c r="E19" s="595" t="s">
        <v>10</v>
      </c>
      <c r="F19" s="817" t="s">
        <v>93</v>
      </c>
      <c r="G19" s="579">
        <v>90</v>
      </c>
      <c r="H19" s="579"/>
      <c r="I19" s="598">
        <v>20.18</v>
      </c>
      <c r="J19" s="599">
        <v>20.309999999999999</v>
      </c>
      <c r="K19" s="600">
        <v>2.1</v>
      </c>
      <c r="L19" s="621">
        <v>274</v>
      </c>
      <c r="M19" s="598">
        <v>0.08</v>
      </c>
      <c r="N19" s="599">
        <v>0.19</v>
      </c>
      <c r="O19" s="599">
        <v>1.5</v>
      </c>
      <c r="P19" s="599">
        <v>220</v>
      </c>
      <c r="Q19" s="600">
        <v>0.43</v>
      </c>
      <c r="R19" s="598">
        <v>154.86000000000001</v>
      </c>
      <c r="S19" s="599">
        <v>22.03</v>
      </c>
      <c r="T19" s="599">
        <v>26.49</v>
      </c>
      <c r="U19" s="599">
        <v>1.49</v>
      </c>
      <c r="V19" s="599">
        <v>237.8</v>
      </c>
      <c r="W19" s="599">
        <v>4.5500000000000002E-3</v>
      </c>
      <c r="X19" s="599">
        <v>2.5400000000000002E-3</v>
      </c>
      <c r="Y19" s="600">
        <v>0.11</v>
      </c>
    </row>
    <row r="20" spans="2:25" s="32" customFormat="1" ht="26.45" customHeight="1" x14ac:dyDescent="0.25">
      <c r="B20" s="339"/>
      <c r="C20" s="802" t="s">
        <v>164</v>
      </c>
      <c r="D20" s="792">
        <v>270</v>
      </c>
      <c r="E20" s="793" t="s">
        <v>10</v>
      </c>
      <c r="F20" s="818" t="s">
        <v>169</v>
      </c>
      <c r="G20" s="819">
        <v>90</v>
      </c>
      <c r="H20" s="803"/>
      <c r="I20" s="794">
        <v>24.03</v>
      </c>
      <c r="J20" s="795">
        <v>19.829999999999998</v>
      </c>
      <c r="K20" s="796">
        <v>1.61</v>
      </c>
      <c r="L20" s="820">
        <v>279.17</v>
      </c>
      <c r="M20" s="794">
        <v>0.09</v>
      </c>
      <c r="N20" s="795">
        <v>0.17</v>
      </c>
      <c r="O20" s="795">
        <v>1.85</v>
      </c>
      <c r="P20" s="795">
        <v>40</v>
      </c>
      <c r="Q20" s="796">
        <v>0.01</v>
      </c>
      <c r="R20" s="794">
        <v>23.61</v>
      </c>
      <c r="S20" s="795">
        <v>193.21</v>
      </c>
      <c r="T20" s="795">
        <v>24.96</v>
      </c>
      <c r="U20" s="795">
        <v>1.67</v>
      </c>
      <c r="V20" s="795">
        <v>300.75</v>
      </c>
      <c r="W20" s="795">
        <v>5.0000000000000001E-3</v>
      </c>
      <c r="X20" s="795">
        <v>2.0000000000000001E-4</v>
      </c>
      <c r="Y20" s="796">
        <v>0</v>
      </c>
    </row>
    <row r="21" spans="2:25" s="32" customFormat="1" ht="26.45" customHeight="1" x14ac:dyDescent="0.25">
      <c r="B21" s="339"/>
      <c r="C21" s="74"/>
      <c r="D21" s="82">
        <v>65</v>
      </c>
      <c r="E21" s="106" t="s">
        <v>57</v>
      </c>
      <c r="F21" s="409" t="s">
        <v>50</v>
      </c>
      <c r="G21" s="82">
        <v>150</v>
      </c>
      <c r="H21" s="82"/>
      <c r="I21" s="156">
        <v>6.76</v>
      </c>
      <c r="J21" s="56">
        <v>3.93</v>
      </c>
      <c r="K21" s="133">
        <v>41.29</v>
      </c>
      <c r="L21" s="136">
        <v>227.48</v>
      </c>
      <c r="M21" s="156">
        <v>0.08</v>
      </c>
      <c r="N21" s="56">
        <v>0.03</v>
      </c>
      <c r="O21" s="56">
        <v>0</v>
      </c>
      <c r="P21" s="56">
        <v>10</v>
      </c>
      <c r="Q21" s="133">
        <v>0.06</v>
      </c>
      <c r="R21" s="156">
        <v>13.54</v>
      </c>
      <c r="S21" s="56">
        <v>50.83</v>
      </c>
      <c r="T21" s="56">
        <v>9.14</v>
      </c>
      <c r="U21" s="56">
        <v>0.93</v>
      </c>
      <c r="V21" s="56">
        <v>72.5</v>
      </c>
      <c r="W21" s="56">
        <v>8.8000000000000003E-4</v>
      </c>
      <c r="X21" s="56">
        <v>4.0000000000000003E-5</v>
      </c>
      <c r="Y21" s="42">
        <v>0.01</v>
      </c>
    </row>
    <row r="22" spans="2:25" s="32" customFormat="1" ht="33.75" customHeight="1" x14ac:dyDescent="0.25">
      <c r="B22" s="339"/>
      <c r="C22" s="82"/>
      <c r="D22" s="136">
        <v>216</v>
      </c>
      <c r="E22" s="68" t="s">
        <v>18</v>
      </c>
      <c r="F22" s="344" t="s">
        <v>120</v>
      </c>
      <c r="G22" s="147">
        <v>200</v>
      </c>
      <c r="H22" s="82"/>
      <c r="I22" s="177">
        <v>0.25</v>
      </c>
      <c r="J22" s="21">
        <v>0</v>
      </c>
      <c r="K22" s="42">
        <v>12.73</v>
      </c>
      <c r="L22" s="118">
        <v>51.3</v>
      </c>
      <c r="M22" s="177">
        <v>0</v>
      </c>
      <c r="N22" s="20">
        <v>0</v>
      </c>
      <c r="O22" s="21">
        <v>4.3899999999999997</v>
      </c>
      <c r="P22" s="21">
        <v>0</v>
      </c>
      <c r="Q22" s="42">
        <v>0</v>
      </c>
      <c r="R22" s="177">
        <v>0.32</v>
      </c>
      <c r="S22" s="21">
        <v>0</v>
      </c>
      <c r="T22" s="21">
        <v>0</v>
      </c>
      <c r="U22" s="21">
        <v>0.03</v>
      </c>
      <c r="V22" s="21">
        <v>0.3</v>
      </c>
      <c r="W22" s="21">
        <v>0</v>
      </c>
      <c r="X22" s="21">
        <v>0</v>
      </c>
      <c r="Y22" s="133">
        <v>0</v>
      </c>
    </row>
    <row r="23" spans="2:25" s="32" customFormat="1" ht="26.45" customHeight="1" x14ac:dyDescent="0.25">
      <c r="B23" s="339"/>
      <c r="C23" s="136"/>
      <c r="D23" s="136">
        <v>119</v>
      </c>
      <c r="E23" s="106" t="s">
        <v>14</v>
      </c>
      <c r="F23" s="409" t="s">
        <v>51</v>
      </c>
      <c r="G23" s="147">
        <v>20</v>
      </c>
      <c r="H23" s="82"/>
      <c r="I23" s="177">
        <v>1.52</v>
      </c>
      <c r="J23" s="21">
        <v>0.16</v>
      </c>
      <c r="K23" s="42">
        <v>9.84</v>
      </c>
      <c r="L23" s="118">
        <v>47</v>
      </c>
      <c r="M23" s="177">
        <v>0.02</v>
      </c>
      <c r="N23" s="20">
        <v>6.0000000000000001E-3</v>
      </c>
      <c r="O23" s="21">
        <v>0</v>
      </c>
      <c r="P23" s="21">
        <v>0</v>
      </c>
      <c r="Q23" s="42">
        <v>0</v>
      </c>
      <c r="R23" s="177">
        <v>7.4</v>
      </c>
      <c r="S23" s="21">
        <v>43.6</v>
      </c>
      <c r="T23" s="21">
        <v>13</v>
      </c>
      <c r="U23" s="20">
        <v>0.56000000000000005</v>
      </c>
      <c r="V23" s="21">
        <v>18.600000000000001</v>
      </c>
      <c r="W23" s="21">
        <v>5.9999999999999995E-4</v>
      </c>
      <c r="X23" s="20">
        <v>1E-3</v>
      </c>
      <c r="Y23" s="42">
        <v>0</v>
      </c>
    </row>
    <row r="24" spans="2:25" s="32" customFormat="1" ht="26.45" customHeight="1" x14ac:dyDescent="0.25">
      <c r="B24" s="339"/>
      <c r="C24" s="136"/>
      <c r="D24" s="82">
        <v>120</v>
      </c>
      <c r="E24" s="106" t="s">
        <v>15</v>
      </c>
      <c r="F24" s="409" t="s">
        <v>44</v>
      </c>
      <c r="G24" s="82">
        <v>20</v>
      </c>
      <c r="H24" s="82"/>
      <c r="I24" s="177">
        <v>1.32</v>
      </c>
      <c r="J24" s="21">
        <v>0.24</v>
      </c>
      <c r="K24" s="42">
        <v>8.0399999999999991</v>
      </c>
      <c r="L24" s="175">
        <v>39.6</v>
      </c>
      <c r="M24" s="177">
        <v>0.02</v>
      </c>
      <c r="N24" s="20">
        <v>2.4E-2</v>
      </c>
      <c r="O24" s="21">
        <v>0.08</v>
      </c>
      <c r="P24" s="21">
        <v>0</v>
      </c>
      <c r="Q24" s="42">
        <v>0</v>
      </c>
      <c r="R24" s="177">
        <v>6.8</v>
      </c>
      <c r="S24" s="21">
        <v>24</v>
      </c>
      <c r="T24" s="21">
        <v>8.1999999999999993</v>
      </c>
      <c r="U24" s="21">
        <v>0.46</v>
      </c>
      <c r="V24" s="21">
        <v>73.5</v>
      </c>
      <c r="W24" s="21">
        <v>2E-3</v>
      </c>
      <c r="X24" s="21">
        <v>2E-3</v>
      </c>
      <c r="Y24" s="42">
        <v>1.2E-2</v>
      </c>
    </row>
    <row r="25" spans="2:25" s="32" customFormat="1" ht="26.45" customHeight="1" x14ac:dyDescent="0.25">
      <c r="B25" s="339"/>
      <c r="C25" s="671" t="s">
        <v>165</v>
      </c>
      <c r="D25" s="703"/>
      <c r="E25" s="579"/>
      <c r="F25" s="710" t="s">
        <v>21</v>
      </c>
      <c r="G25" s="634">
        <f>G17+G18+G19+G21+G22+G23+G24</f>
        <v>780</v>
      </c>
      <c r="H25" s="579"/>
      <c r="I25" s="598">
        <f t="shared" ref="I25:Y25" si="2">I17+I18+I19+I21+I22+I23+I24</f>
        <v>36.580000000000005</v>
      </c>
      <c r="J25" s="599">
        <f t="shared" si="2"/>
        <v>33.629999999999995</v>
      </c>
      <c r="K25" s="600">
        <f t="shared" si="2"/>
        <v>90.25</v>
      </c>
      <c r="L25" s="808">
        <f t="shared" si="2"/>
        <v>815.42</v>
      </c>
      <c r="M25" s="598">
        <f t="shared" si="2"/>
        <v>0.30000000000000004</v>
      </c>
      <c r="N25" s="599">
        <f t="shared" si="2"/>
        <v>0.35000000000000009</v>
      </c>
      <c r="O25" s="599">
        <f t="shared" si="2"/>
        <v>49.22</v>
      </c>
      <c r="P25" s="599">
        <f t="shared" si="2"/>
        <v>370</v>
      </c>
      <c r="Q25" s="600">
        <f t="shared" si="2"/>
        <v>0.56000000000000005</v>
      </c>
      <c r="R25" s="598">
        <f t="shared" si="2"/>
        <v>251.73000000000002</v>
      </c>
      <c r="S25" s="599">
        <f t="shared" si="2"/>
        <v>234.92999999999998</v>
      </c>
      <c r="T25" s="599">
        <f t="shared" si="2"/>
        <v>88.12</v>
      </c>
      <c r="U25" s="599">
        <f t="shared" si="2"/>
        <v>4.8600000000000003</v>
      </c>
      <c r="V25" s="599">
        <f t="shared" si="2"/>
        <v>833.18999999999994</v>
      </c>
      <c r="W25" s="599">
        <f t="shared" si="2"/>
        <v>1.3670000000000002E-2</v>
      </c>
      <c r="X25" s="599">
        <f t="shared" si="2"/>
        <v>4.8579999999999998E-2</v>
      </c>
      <c r="Y25" s="600">
        <f t="shared" si="2"/>
        <v>0.312</v>
      </c>
    </row>
    <row r="26" spans="2:25" s="32" customFormat="1" ht="26.45" customHeight="1" x14ac:dyDescent="0.25">
      <c r="B26" s="339"/>
      <c r="C26" s="672" t="s">
        <v>164</v>
      </c>
      <c r="D26" s="701"/>
      <c r="E26" s="583"/>
      <c r="F26" s="711" t="s">
        <v>21</v>
      </c>
      <c r="G26" s="667">
        <f>G17+G18+G20+G21+G22+G23+G24</f>
        <v>780</v>
      </c>
      <c r="H26" s="667"/>
      <c r="I26" s="613">
        <f t="shared" ref="I26:Y26" si="3">I17+I18+I20+I21+I22+I23+I24</f>
        <v>40.430000000000007</v>
      </c>
      <c r="J26" s="610">
        <f t="shared" si="3"/>
        <v>33.15</v>
      </c>
      <c r="K26" s="614">
        <f t="shared" si="3"/>
        <v>89.759999999999991</v>
      </c>
      <c r="L26" s="667">
        <f t="shared" si="3"/>
        <v>820.59</v>
      </c>
      <c r="M26" s="613">
        <f t="shared" si="3"/>
        <v>0.31000000000000005</v>
      </c>
      <c r="N26" s="610">
        <f t="shared" si="3"/>
        <v>0.33000000000000007</v>
      </c>
      <c r="O26" s="610">
        <f t="shared" si="3"/>
        <v>49.57</v>
      </c>
      <c r="P26" s="610">
        <f t="shared" si="3"/>
        <v>190</v>
      </c>
      <c r="Q26" s="614">
        <f t="shared" si="3"/>
        <v>0.14000000000000001</v>
      </c>
      <c r="R26" s="613">
        <f t="shared" si="3"/>
        <v>120.48</v>
      </c>
      <c r="S26" s="610">
        <f t="shared" si="3"/>
        <v>406.11</v>
      </c>
      <c r="T26" s="610">
        <f t="shared" si="3"/>
        <v>86.59</v>
      </c>
      <c r="U26" s="610">
        <f t="shared" si="3"/>
        <v>5.04</v>
      </c>
      <c r="V26" s="610">
        <f t="shared" si="3"/>
        <v>896.14</v>
      </c>
      <c r="W26" s="610">
        <f t="shared" si="3"/>
        <v>1.4120000000000001E-2</v>
      </c>
      <c r="X26" s="610">
        <f t="shared" si="3"/>
        <v>4.6239999999999996E-2</v>
      </c>
      <c r="Y26" s="614">
        <f t="shared" si="3"/>
        <v>0.20200000000000001</v>
      </c>
    </row>
    <row r="27" spans="2:25" s="32" customFormat="1" ht="26.45" customHeight="1" x14ac:dyDescent="0.25">
      <c r="B27" s="339"/>
      <c r="C27" s="671" t="s">
        <v>165</v>
      </c>
      <c r="D27" s="579"/>
      <c r="E27" s="579"/>
      <c r="F27" s="710" t="s">
        <v>22</v>
      </c>
      <c r="G27" s="634"/>
      <c r="H27" s="579"/>
      <c r="I27" s="598"/>
      <c r="J27" s="599"/>
      <c r="K27" s="600"/>
      <c r="L27" s="808">
        <f>L25/23.5</f>
        <v>34.698723404255318</v>
      </c>
      <c r="M27" s="598"/>
      <c r="N27" s="599"/>
      <c r="O27" s="599"/>
      <c r="P27" s="599"/>
      <c r="Q27" s="600"/>
      <c r="R27" s="598"/>
      <c r="S27" s="599"/>
      <c r="T27" s="599"/>
      <c r="U27" s="599"/>
      <c r="V27" s="599"/>
      <c r="W27" s="599"/>
      <c r="X27" s="599"/>
      <c r="Y27" s="600"/>
    </row>
    <row r="28" spans="2:25" s="32" customFormat="1" ht="26.45" customHeight="1" thickBot="1" x14ac:dyDescent="0.3">
      <c r="B28" s="360"/>
      <c r="C28" s="673" t="s">
        <v>164</v>
      </c>
      <c r="D28" s="589"/>
      <c r="E28" s="589"/>
      <c r="F28" s="712" t="s">
        <v>22</v>
      </c>
      <c r="G28" s="589"/>
      <c r="H28" s="589"/>
      <c r="I28" s="615"/>
      <c r="J28" s="616"/>
      <c r="K28" s="617"/>
      <c r="L28" s="821">
        <f>L26/23.5</f>
        <v>34.918723404255317</v>
      </c>
      <c r="M28" s="615"/>
      <c r="N28" s="616"/>
      <c r="O28" s="616"/>
      <c r="P28" s="616"/>
      <c r="Q28" s="617"/>
      <c r="R28" s="615"/>
      <c r="S28" s="616"/>
      <c r="T28" s="616"/>
      <c r="U28" s="616"/>
      <c r="V28" s="616"/>
      <c r="W28" s="616"/>
      <c r="X28" s="616"/>
      <c r="Y28" s="617"/>
    </row>
    <row r="29" spans="2:25" x14ac:dyDescent="0.25">
      <c r="B29" s="2"/>
      <c r="C29" s="4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.75" x14ac:dyDescent="0.25">
      <c r="B30" s="11"/>
      <c r="C30" s="205"/>
      <c r="D30" s="205"/>
      <c r="E30" s="11"/>
      <c r="F30" s="24"/>
      <c r="G30" s="25"/>
      <c r="H30" s="11"/>
      <c r="I30" s="11"/>
      <c r="J30" s="11"/>
      <c r="K30" s="11"/>
    </row>
    <row r="31" spans="2:25" ht="15.75" x14ac:dyDescent="0.25">
      <c r="D31" s="591" t="s">
        <v>166</v>
      </c>
      <c r="E31" s="592"/>
      <c r="F31" s="592"/>
      <c r="G31" s="11"/>
    </row>
    <row r="32" spans="2:25" ht="15.75" x14ac:dyDescent="0.25">
      <c r="D32" s="593" t="s">
        <v>167</v>
      </c>
      <c r="E32" s="594"/>
      <c r="F32" s="594"/>
      <c r="G32" s="11"/>
    </row>
    <row r="33" spans="5:11" ht="18.75" x14ac:dyDescent="0.25">
      <c r="E33" s="11"/>
      <c r="F33" s="24"/>
      <c r="G33" s="25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  <row r="40" spans="5:11" x14ac:dyDescent="0.2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topLeftCell="A10" zoomScale="60" zoomScaleNormal="60" workbookViewId="0">
      <selection activeCell="F7" sqref="F7"/>
    </sheetView>
  </sheetViews>
  <sheetFormatPr defaultRowHeight="15" x14ac:dyDescent="0.25"/>
  <cols>
    <col min="2" max="3" width="16.85546875" customWidth="1"/>
    <col min="4" max="4" width="17.140625" style="5" customWidth="1"/>
    <col min="5" max="5" width="24.42578125" customWidth="1"/>
    <col min="6" max="6" width="64.42578125" customWidth="1"/>
    <col min="7" max="7" width="15.42578125" customWidth="1"/>
    <col min="8" max="8" width="15.7109375" customWidth="1"/>
    <col min="10" max="10" width="11.28515625" customWidth="1"/>
    <col min="11" max="11" width="12.85546875" customWidth="1"/>
    <col min="12" max="12" width="22.5703125" customWidth="1"/>
    <col min="13" max="13" width="11.28515625" customWidth="1"/>
    <col min="17" max="17" width="9.140625" customWidth="1"/>
    <col min="23" max="23" width="14.140625" customWidth="1"/>
    <col min="24" max="24" width="11.140625" bestFit="1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35">
        <v>15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78" t="s">
        <v>24</v>
      </c>
      <c r="N4" s="881"/>
      <c r="O4" s="881"/>
      <c r="P4" s="881"/>
      <c r="Q4" s="882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28.5" customHeight="1" thickBot="1" x14ac:dyDescent="0.3">
      <c r="B5" s="873"/>
      <c r="C5" s="877"/>
      <c r="D5" s="876"/>
      <c r="E5" s="873"/>
      <c r="F5" s="873"/>
      <c r="G5" s="873"/>
      <c r="H5" s="873"/>
      <c r="I5" s="66" t="s">
        <v>27</v>
      </c>
      <c r="J5" s="254" t="s">
        <v>28</v>
      </c>
      <c r="K5" s="66" t="s">
        <v>29</v>
      </c>
      <c r="L5" s="892"/>
      <c r="M5" s="211" t="s">
        <v>30</v>
      </c>
      <c r="N5" s="211" t="s">
        <v>86</v>
      </c>
      <c r="O5" s="211" t="s">
        <v>31</v>
      </c>
      <c r="P5" s="253" t="s">
        <v>87</v>
      </c>
      <c r="Q5" s="211" t="s">
        <v>88</v>
      </c>
      <c r="R5" s="211" t="s">
        <v>32</v>
      </c>
      <c r="S5" s="211" t="s">
        <v>33</v>
      </c>
      <c r="T5" s="211" t="s">
        <v>34</v>
      </c>
      <c r="U5" s="211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32" customFormat="1" ht="26.45" customHeight="1" x14ac:dyDescent="0.25">
      <c r="B6" s="343" t="s">
        <v>6</v>
      </c>
      <c r="C6" s="99"/>
      <c r="D6" s="267">
        <v>25</v>
      </c>
      <c r="E6" s="86" t="s">
        <v>8</v>
      </c>
      <c r="F6" s="517" t="s">
        <v>157</v>
      </c>
      <c r="G6" s="86">
        <v>150</v>
      </c>
      <c r="H6" s="188"/>
      <c r="I6" s="167">
        <v>0.6</v>
      </c>
      <c r="J6" s="35">
        <v>0.45</v>
      </c>
      <c r="K6" s="38">
        <v>15.45</v>
      </c>
      <c r="L6" s="198">
        <v>70.5</v>
      </c>
      <c r="M6" s="43">
        <v>0.03</v>
      </c>
      <c r="N6" s="43">
        <v>0.05</v>
      </c>
      <c r="O6" s="33">
        <v>7.5</v>
      </c>
      <c r="P6" s="33">
        <v>0</v>
      </c>
      <c r="Q6" s="44">
        <v>0</v>
      </c>
      <c r="R6" s="167">
        <v>28.5</v>
      </c>
      <c r="S6" s="35">
        <v>24</v>
      </c>
      <c r="T6" s="35">
        <v>18</v>
      </c>
      <c r="U6" s="35">
        <v>0</v>
      </c>
      <c r="V6" s="35">
        <v>235</v>
      </c>
      <c r="W6" s="35">
        <v>1.5E-3</v>
      </c>
      <c r="X6" s="35">
        <v>0</v>
      </c>
      <c r="Y6" s="36">
        <v>0</v>
      </c>
    </row>
    <row r="7" spans="2:25" s="32" customFormat="1" ht="28.5" customHeight="1" x14ac:dyDescent="0.25">
      <c r="B7" s="343"/>
      <c r="C7" s="82"/>
      <c r="D7" s="276">
        <v>198</v>
      </c>
      <c r="E7" s="68" t="s">
        <v>71</v>
      </c>
      <c r="F7" s="103" t="s">
        <v>142</v>
      </c>
      <c r="G7" s="82">
        <v>150</v>
      </c>
      <c r="H7" s="82"/>
      <c r="I7" s="20">
        <v>20.68</v>
      </c>
      <c r="J7" s="21">
        <v>9.08</v>
      </c>
      <c r="K7" s="22">
        <v>30.54</v>
      </c>
      <c r="L7" s="185">
        <v>287.69</v>
      </c>
      <c r="M7" s="177">
        <v>0.06</v>
      </c>
      <c r="N7" s="21">
        <v>0.34</v>
      </c>
      <c r="O7" s="21">
        <v>0.52</v>
      </c>
      <c r="P7" s="21">
        <v>60</v>
      </c>
      <c r="Q7" s="42">
        <v>0.41</v>
      </c>
      <c r="R7" s="20">
        <v>219.33</v>
      </c>
      <c r="S7" s="21">
        <v>259.58</v>
      </c>
      <c r="T7" s="21">
        <v>35.46</v>
      </c>
      <c r="U7" s="21">
        <v>1.1299999999999999</v>
      </c>
      <c r="V7" s="21">
        <v>155.26</v>
      </c>
      <c r="W7" s="21">
        <v>8.6999999999999994E-3</v>
      </c>
      <c r="X7" s="21">
        <v>2.5399999999999999E-2</v>
      </c>
      <c r="Y7" s="42">
        <v>0.03</v>
      </c>
    </row>
    <row r="8" spans="2:25" s="32" customFormat="1" ht="26.45" customHeight="1" x14ac:dyDescent="0.25">
      <c r="B8" s="343"/>
      <c r="C8" s="82"/>
      <c r="D8" s="276">
        <v>116</v>
      </c>
      <c r="E8" s="68" t="s">
        <v>56</v>
      </c>
      <c r="F8" s="80" t="s">
        <v>70</v>
      </c>
      <c r="G8" s="82">
        <v>200</v>
      </c>
      <c r="H8" s="82"/>
      <c r="I8" s="20">
        <v>3.28</v>
      </c>
      <c r="J8" s="21">
        <v>2.56</v>
      </c>
      <c r="K8" s="22">
        <v>11.81</v>
      </c>
      <c r="L8" s="118">
        <v>83.43</v>
      </c>
      <c r="M8" s="20">
        <v>0.04</v>
      </c>
      <c r="N8" s="21">
        <v>0.14000000000000001</v>
      </c>
      <c r="O8" s="21">
        <v>0.52</v>
      </c>
      <c r="P8" s="21">
        <v>10</v>
      </c>
      <c r="Q8" s="22">
        <v>0.05</v>
      </c>
      <c r="R8" s="177">
        <v>122.5</v>
      </c>
      <c r="S8" s="21">
        <v>163.78</v>
      </c>
      <c r="T8" s="21">
        <v>67.64</v>
      </c>
      <c r="U8" s="21">
        <v>2.96</v>
      </c>
      <c r="V8" s="21">
        <v>121.18</v>
      </c>
      <c r="W8" s="21">
        <v>7.92E-3</v>
      </c>
      <c r="X8" s="21">
        <v>1.7600000000000001E-3</v>
      </c>
      <c r="Y8" s="42">
        <v>0.02</v>
      </c>
    </row>
    <row r="9" spans="2:25" s="32" customFormat="1" ht="26.45" customHeight="1" x14ac:dyDescent="0.25">
      <c r="B9" s="343"/>
      <c r="C9" s="82"/>
      <c r="D9" s="277">
        <v>121</v>
      </c>
      <c r="E9" s="68" t="s">
        <v>14</v>
      </c>
      <c r="F9" s="103" t="s">
        <v>47</v>
      </c>
      <c r="G9" s="147">
        <v>20</v>
      </c>
      <c r="H9" s="82"/>
      <c r="I9" s="20">
        <v>1.5</v>
      </c>
      <c r="J9" s="21">
        <v>0.57999999999999996</v>
      </c>
      <c r="K9" s="22">
        <v>9.9600000000000009</v>
      </c>
      <c r="L9" s="185">
        <v>52.4</v>
      </c>
      <c r="M9" s="177">
        <v>0.02</v>
      </c>
      <c r="N9" s="20">
        <v>0.01</v>
      </c>
      <c r="O9" s="21">
        <v>0</v>
      </c>
      <c r="P9" s="21">
        <v>0</v>
      </c>
      <c r="Q9" s="22">
        <v>0</v>
      </c>
      <c r="R9" s="177">
        <v>3.8</v>
      </c>
      <c r="S9" s="21">
        <v>13</v>
      </c>
      <c r="T9" s="21">
        <v>2.6</v>
      </c>
      <c r="U9" s="21">
        <v>0.24</v>
      </c>
      <c r="V9" s="21">
        <v>18.399999999999999</v>
      </c>
      <c r="W9" s="21">
        <v>0</v>
      </c>
      <c r="X9" s="21">
        <v>0</v>
      </c>
      <c r="Y9" s="42">
        <v>0</v>
      </c>
    </row>
    <row r="10" spans="2:25" s="32" customFormat="1" ht="26.45" customHeight="1" x14ac:dyDescent="0.25">
      <c r="B10" s="343"/>
      <c r="C10" s="82"/>
      <c r="D10" s="277"/>
      <c r="E10" s="68"/>
      <c r="F10" s="101" t="s">
        <v>21</v>
      </c>
      <c r="G10" s="170">
        <f>SUM(G6:G9)</f>
        <v>520</v>
      </c>
      <c r="H10" s="215"/>
      <c r="I10" s="20">
        <f t="shared" ref="I10:Y10" si="0">SUM(I6:I9)</f>
        <v>26.060000000000002</v>
      </c>
      <c r="J10" s="21">
        <f t="shared" si="0"/>
        <v>12.67</v>
      </c>
      <c r="K10" s="22">
        <f t="shared" si="0"/>
        <v>67.759999999999991</v>
      </c>
      <c r="L10" s="293">
        <f t="shared" si="0"/>
        <v>494.02</v>
      </c>
      <c r="M10" s="177">
        <f t="shared" si="0"/>
        <v>0.15</v>
      </c>
      <c r="N10" s="21">
        <f t="shared" si="0"/>
        <v>0.54</v>
      </c>
      <c r="O10" s="21">
        <f t="shared" si="0"/>
        <v>8.5399999999999991</v>
      </c>
      <c r="P10" s="21">
        <f t="shared" si="0"/>
        <v>70</v>
      </c>
      <c r="Q10" s="22">
        <f t="shared" si="0"/>
        <v>0.45999999999999996</v>
      </c>
      <c r="R10" s="177">
        <f t="shared" si="0"/>
        <v>374.13000000000005</v>
      </c>
      <c r="S10" s="21">
        <f t="shared" si="0"/>
        <v>460.36</v>
      </c>
      <c r="T10" s="21">
        <f t="shared" si="0"/>
        <v>123.69999999999999</v>
      </c>
      <c r="U10" s="21">
        <f t="shared" si="0"/>
        <v>4.33</v>
      </c>
      <c r="V10" s="21">
        <f t="shared" si="0"/>
        <v>529.84</v>
      </c>
      <c r="W10" s="21">
        <f t="shared" si="0"/>
        <v>1.8119999999999997E-2</v>
      </c>
      <c r="X10" s="21">
        <f t="shared" si="0"/>
        <v>2.716E-2</v>
      </c>
      <c r="Y10" s="42">
        <f t="shared" si="0"/>
        <v>0.05</v>
      </c>
    </row>
    <row r="11" spans="2:25" s="32" customFormat="1" ht="26.45" customHeight="1" thickBot="1" x14ac:dyDescent="0.3">
      <c r="B11" s="343"/>
      <c r="C11" s="85"/>
      <c r="D11" s="169"/>
      <c r="E11" s="131"/>
      <c r="F11" s="248" t="s">
        <v>22</v>
      </c>
      <c r="G11" s="85"/>
      <c r="H11" s="88"/>
      <c r="I11" s="132"/>
      <c r="J11" s="97"/>
      <c r="K11" s="145"/>
      <c r="L11" s="294">
        <f>L10/23.5</f>
        <v>21.022127659574469</v>
      </c>
      <c r="M11" s="165"/>
      <c r="N11" s="166"/>
      <c r="O11" s="166"/>
      <c r="P11" s="166"/>
      <c r="Q11" s="251"/>
      <c r="R11" s="155"/>
      <c r="S11" s="97"/>
      <c r="T11" s="97"/>
      <c r="U11" s="97"/>
      <c r="V11" s="97"/>
      <c r="W11" s="97"/>
      <c r="X11" s="97"/>
      <c r="Y11" s="98"/>
    </row>
    <row r="12" spans="2:25" s="32" customFormat="1" ht="26.45" customHeight="1" x14ac:dyDescent="0.25">
      <c r="B12" s="358" t="s">
        <v>7</v>
      </c>
      <c r="C12" s="427"/>
      <c r="D12" s="331">
        <v>9</v>
      </c>
      <c r="E12" s="99" t="s">
        <v>20</v>
      </c>
      <c r="F12" s="428" t="s">
        <v>134</v>
      </c>
      <c r="G12" s="99">
        <v>60</v>
      </c>
      <c r="H12" s="334"/>
      <c r="I12" s="167">
        <v>1.26</v>
      </c>
      <c r="J12" s="35">
        <v>4.26</v>
      </c>
      <c r="K12" s="36">
        <v>7.26</v>
      </c>
      <c r="L12" s="689">
        <v>72.48</v>
      </c>
      <c r="M12" s="167">
        <v>0.02</v>
      </c>
      <c r="N12" s="34">
        <v>0</v>
      </c>
      <c r="O12" s="35">
        <v>9.8699999999999992</v>
      </c>
      <c r="P12" s="35">
        <v>0</v>
      </c>
      <c r="Q12" s="36">
        <v>0</v>
      </c>
      <c r="R12" s="167">
        <v>30.16</v>
      </c>
      <c r="S12" s="35">
        <v>38.72</v>
      </c>
      <c r="T12" s="35">
        <v>19.489999999999998</v>
      </c>
      <c r="U12" s="35">
        <v>1.1100000000000001</v>
      </c>
      <c r="V12" s="35">
        <v>11.86</v>
      </c>
      <c r="W12" s="35">
        <v>0</v>
      </c>
      <c r="X12" s="35">
        <v>0</v>
      </c>
      <c r="Y12" s="36">
        <v>0</v>
      </c>
    </row>
    <row r="13" spans="2:25" s="32" customFormat="1" ht="26.45" customHeight="1" x14ac:dyDescent="0.25">
      <c r="B13" s="343"/>
      <c r="C13" s="82"/>
      <c r="D13" s="68">
        <v>30</v>
      </c>
      <c r="E13" s="82" t="s">
        <v>9</v>
      </c>
      <c r="F13" s="407" t="s">
        <v>16</v>
      </c>
      <c r="G13" s="82">
        <v>200</v>
      </c>
      <c r="H13" s="106"/>
      <c r="I13" s="177">
        <v>6</v>
      </c>
      <c r="J13" s="21">
        <v>6.27</v>
      </c>
      <c r="K13" s="42">
        <v>7.12</v>
      </c>
      <c r="L13" s="235">
        <v>109.75</v>
      </c>
      <c r="M13" s="177">
        <v>0.05</v>
      </c>
      <c r="N13" s="21">
        <v>7.0000000000000007E-2</v>
      </c>
      <c r="O13" s="21">
        <v>9.91</v>
      </c>
      <c r="P13" s="21">
        <v>120</v>
      </c>
      <c r="Q13" s="42">
        <v>0.02</v>
      </c>
      <c r="R13" s="177">
        <v>37.11</v>
      </c>
      <c r="S13" s="21">
        <v>79.62</v>
      </c>
      <c r="T13" s="21">
        <v>21.21</v>
      </c>
      <c r="U13" s="21">
        <v>1.19</v>
      </c>
      <c r="V13" s="21">
        <v>329.76</v>
      </c>
      <c r="W13" s="21">
        <v>5.2500000000000003E-3</v>
      </c>
      <c r="X13" s="21">
        <v>3.1E-4</v>
      </c>
      <c r="Y13" s="42">
        <v>0.03</v>
      </c>
    </row>
    <row r="14" spans="2:25" s="32" customFormat="1" ht="35.25" customHeight="1" x14ac:dyDescent="0.25">
      <c r="B14" s="339"/>
      <c r="C14" s="671" t="s">
        <v>165</v>
      </c>
      <c r="D14" s="578">
        <v>335</v>
      </c>
      <c r="E14" s="579" t="s">
        <v>10</v>
      </c>
      <c r="F14" s="817" t="s">
        <v>121</v>
      </c>
      <c r="G14" s="721">
        <v>90</v>
      </c>
      <c r="H14" s="595"/>
      <c r="I14" s="598">
        <v>13.36</v>
      </c>
      <c r="J14" s="599">
        <v>4.6500000000000004</v>
      </c>
      <c r="K14" s="600">
        <v>5.82</v>
      </c>
      <c r="L14" s="601">
        <v>117.73</v>
      </c>
      <c r="M14" s="598">
        <v>0.09</v>
      </c>
      <c r="N14" s="599">
        <v>0.11</v>
      </c>
      <c r="O14" s="599">
        <v>2.19</v>
      </c>
      <c r="P14" s="599">
        <v>20</v>
      </c>
      <c r="Q14" s="600">
        <v>0.26</v>
      </c>
      <c r="R14" s="598">
        <v>96.16</v>
      </c>
      <c r="S14" s="599">
        <v>184.97</v>
      </c>
      <c r="T14" s="599">
        <v>42.21</v>
      </c>
      <c r="U14" s="599">
        <v>0.84</v>
      </c>
      <c r="V14" s="599">
        <v>379.16</v>
      </c>
      <c r="W14" s="599">
        <v>9.3939999999999996E-2</v>
      </c>
      <c r="X14" s="599">
        <v>1.065E-2</v>
      </c>
      <c r="Y14" s="42">
        <v>0.44</v>
      </c>
    </row>
    <row r="15" spans="2:25" s="32" customFormat="1" ht="35.25" customHeight="1" x14ac:dyDescent="0.25">
      <c r="B15" s="339"/>
      <c r="C15" s="672" t="s">
        <v>164</v>
      </c>
      <c r="D15" s="568">
        <v>182</v>
      </c>
      <c r="E15" s="569" t="s">
        <v>10</v>
      </c>
      <c r="F15" s="825" t="s">
        <v>189</v>
      </c>
      <c r="G15" s="723">
        <v>90</v>
      </c>
      <c r="H15" s="572"/>
      <c r="I15" s="573">
        <v>18.61</v>
      </c>
      <c r="J15" s="574">
        <v>5.33</v>
      </c>
      <c r="K15" s="575">
        <v>2.89</v>
      </c>
      <c r="L15" s="576">
        <v>133.04</v>
      </c>
      <c r="M15" s="573">
        <v>0.1</v>
      </c>
      <c r="N15" s="574">
        <v>0.12</v>
      </c>
      <c r="O15" s="574">
        <v>1.34</v>
      </c>
      <c r="P15" s="574">
        <v>30</v>
      </c>
      <c r="Q15" s="575">
        <v>0.32</v>
      </c>
      <c r="R15" s="573">
        <v>125.75</v>
      </c>
      <c r="S15" s="574">
        <v>245.52</v>
      </c>
      <c r="T15" s="574">
        <v>56.16</v>
      </c>
      <c r="U15" s="574">
        <v>0.97</v>
      </c>
      <c r="V15" s="574">
        <v>404.63</v>
      </c>
      <c r="W15" s="574">
        <v>0.13800000000000001</v>
      </c>
      <c r="X15" s="574">
        <v>1.4E-2</v>
      </c>
      <c r="Y15" s="575">
        <v>0</v>
      </c>
    </row>
    <row r="16" spans="2:25" s="32" customFormat="1" ht="26.45" customHeight="1" x14ac:dyDescent="0.25">
      <c r="B16" s="339"/>
      <c r="C16" s="671" t="s">
        <v>165</v>
      </c>
      <c r="D16" s="578">
        <v>50</v>
      </c>
      <c r="E16" s="579" t="s">
        <v>57</v>
      </c>
      <c r="F16" s="826" t="s">
        <v>72</v>
      </c>
      <c r="G16" s="579">
        <v>150</v>
      </c>
      <c r="H16" s="595"/>
      <c r="I16" s="629">
        <v>3.28</v>
      </c>
      <c r="J16" s="630">
        <v>7.81</v>
      </c>
      <c r="K16" s="730">
        <v>21.57</v>
      </c>
      <c r="L16" s="731">
        <v>170.22</v>
      </c>
      <c r="M16" s="598">
        <v>0.13</v>
      </c>
      <c r="N16" s="599">
        <v>0.11</v>
      </c>
      <c r="O16" s="599">
        <v>11.16</v>
      </c>
      <c r="P16" s="599">
        <v>50</v>
      </c>
      <c r="Q16" s="600">
        <v>0.15</v>
      </c>
      <c r="R16" s="598">
        <v>39.840000000000003</v>
      </c>
      <c r="S16" s="599">
        <v>90.51</v>
      </c>
      <c r="T16" s="599">
        <v>30.49</v>
      </c>
      <c r="U16" s="599">
        <v>1.1299999999999999</v>
      </c>
      <c r="V16" s="599">
        <v>680.36</v>
      </c>
      <c r="W16" s="599">
        <v>7.9100000000000004E-3</v>
      </c>
      <c r="X16" s="599">
        <v>8.5999999999999998E-4</v>
      </c>
      <c r="Y16" s="600">
        <v>0.04</v>
      </c>
    </row>
    <row r="17" spans="2:25" s="32" customFormat="1" ht="26.45" customHeight="1" x14ac:dyDescent="0.25">
      <c r="B17" s="339"/>
      <c r="C17" s="672" t="s">
        <v>164</v>
      </c>
      <c r="D17" s="572">
        <v>51</v>
      </c>
      <c r="E17" s="569" t="s">
        <v>46</v>
      </c>
      <c r="F17" s="824" t="s">
        <v>182</v>
      </c>
      <c r="G17" s="569">
        <v>150</v>
      </c>
      <c r="H17" s="568"/>
      <c r="I17" s="652">
        <v>3.33</v>
      </c>
      <c r="J17" s="653">
        <v>3.81</v>
      </c>
      <c r="K17" s="812">
        <v>26.04</v>
      </c>
      <c r="L17" s="823">
        <v>151.12</v>
      </c>
      <c r="M17" s="573">
        <v>0.15</v>
      </c>
      <c r="N17" s="574">
        <v>0.1</v>
      </c>
      <c r="O17" s="574">
        <v>14.03</v>
      </c>
      <c r="P17" s="574">
        <v>20</v>
      </c>
      <c r="Q17" s="575">
        <v>0.06</v>
      </c>
      <c r="R17" s="573">
        <v>20.11</v>
      </c>
      <c r="S17" s="574">
        <v>90.58</v>
      </c>
      <c r="T17" s="574">
        <v>35.68</v>
      </c>
      <c r="U17" s="574">
        <v>1.45</v>
      </c>
      <c r="V17" s="574">
        <v>830.41</v>
      </c>
      <c r="W17" s="574">
        <v>7.0000000000000001E-3</v>
      </c>
      <c r="X17" s="574">
        <v>0</v>
      </c>
      <c r="Y17" s="575">
        <v>0</v>
      </c>
    </row>
    <row r="18" spans="2:25" s="32" customFormat="1" ht="33.75" customHeight="1" x14ac:dyDescent="0.25">
      <c r="B18" s="339"/>
      <c r="C18" s="215"/>
      <c r="D18" s="68">
        <v>107</v>
      </c>
      <c r="E18" s="82" t="s">
        <v>18</v>
      </c>
      <c r="F18" s="344" t="s">
        <v>73</v>
      </c>
      <c r="G18" s="147">
        <v>200</v>
      </c>
      <c r="H18" s="106"/>
      <c r="I18" s="177">
        <v>0.6</v>
      </c>
      <c r="J18" s="21">
        <v>0.2</v>
      </c>
      <c r="K18" s="42">
        <v>23.6</v>
      </c>
      <c r="L18" s="176">
        <v>104</v>
      </c>
      <c r="M18" s="177">
        <v>0.02</v>
      </c>
      <c r="N18" s="21">
        <v>0.02</v>
      </c>
      <c r="O18" s="21">
        <v>171</v>
      </c>
      <c r="P18" s="21">
        <v>20</v>
      </c>
      <c r="Q18" s="42">
        <v>0</v>
      </c>
      <c r="R18" s="177">
        <v>80</v>
      </c>
      <c r="S18" s="21">
        <v>40</v>
      </c>
      <c r="T18" s="21">
        <v>70</v>
      </c>
      <c r="U18" s="21">
        <v>0.8</v>
      </c>
      <c r="V18" s="21">
        <v>266</v>
      </c>
      <c r="W18" s="21">
        <v>0</v>
      </c>
      <c r="X18" s="21">
        <v>0</v>
      </c>
      <c r="Y18" s="42">
        <v>0</v>
      </c>
    </row>
    <row r="19" spans="2:25" s="32" customFormat="1" ht="26.45" customHeight="1" x14ac:dyDescent="0.25">
      <c r="B19" s="339"/>
      <c r="C19" s="215"/>
      <c r="D19" s="221">
        <v>119</v>
      </c>
      <c r="E19" s="82" t="s">
        <v>14</v>
      </c>
      <c r="F19" s="407" t="s">
        <v>51</v>
      </c>
      <c r="G19" s="82">
        <v>45</v>
      </c>
      <c r="H19" s="223"/>
      <c r="I19" s="177">
        <v>3.42</v>
      </c>
      <c r="J19" s="21">
        <v>0.36</v>
      </c>
      <c r="K19" s="42">
        <v>22.14</v>
      </c>
      <c r="L19" s="176">
        <v>105.75</v>
      </c>
      <c r="M19" s="177">
        <v>0.05</v>
      </c>
      <c r="N19" s="21">
        <v>0.02</v>
      </c>
      <c r="O19" s="21">
        <v>0</v>
      </c>
      <c r="P19" s="21">
        <v>0</v>
      </c>
      <c r="Q19" s="42">
        <v>0</v>
      </c>
      <c r="R19" s="177">
        <v>16.649999999999999</v>
      </c>
      <c r="S19" s="21">
        <v>98.1</v>
      </c>
      <c r="T19" s="21">
        <v>29.25</v>
      </c>
      <c r="U19" s="21">
        <v>1.26</v>
      </c>
      <c r="V19" s="21">
        <v>41.85</v>
      </c>
      <c r="W19" s="21">
        <v>2E-3</v>
      </c>
      <c r="X19" s="21">
        <v>3.0000000000000001E-3</v>
      </c>
      <c r="Y19" s="42">
        <v>0</v>
      </c>
    </row>
    <row r="20" spans="2:25" s="32" customFormat="1" ht="26.45" customHeight="1" x14ac:dyDescent="0.25">
      <c r="B20" s="339"/>
      <c r="C20" s="215"/>
      <c r="D20" s="68">
        <v>120</v>
      </c>
      <c r="E20" s="82" t="s">
        <v>15</v>
      </c>
      <c r="F20" s="407" t="s">
        <v>44</v>
      </c>
      <c r="G20" s="82">
        <v>45</v>
      </c>
      <c r="H20" s="354"/>
      <c r="I20" s="177">
        <v>2.97</v>
      </c>
      <c r="J20" s="21">
        <v>0.54</v>
      </c>
      <c r="K20" s="42">
        <v>18.09</v>
      </c>
      <c r="L20" s="176">
        <v>89.1</v>
      </c>
      <c r="M20" s="177">
        <v>0.08</v>
      </c>
      <c r="N20" s="20">
        <v>0.03</v>
      </c>
      <c r="O20" s="21">
        <v>0</v>
      </c>
      <c r="P20" s="21">
        <v>0</v>
      </c>
      <c r="Q20" s="42">
        <v>0</v>
      </c>
      <c r="R20" s="177">
        <v>13.05</v>
      </c>
      <c r="S20" s="21">
        <v>67.5</v>
      </c>
      <c r="T20" s="21">
        <v>21.15</v>
      </c>
      <c r="U20" s="21">
        <v>1.75</v>
      </c>
      <c r="V20" s="21">
        <v>105.75</v>
      </c>
      <c r="W20" s="21">
        <v>1.6999999999999999E-3</v>
      </c>
      <c r="X20" s="21">
        <v>2.2000000000000001E-3</v>
      </c>
      <c r="Y20" s="42">
        <v>0.01</v>
      </c>
    </row>
    <row r="21" spans="2:25" s="32" customFormat="1" ht="26.45" customHeight="1" x14ac:dyDescent="0.25">
      <c r="B21" s="339"/>
      <c r="C21" s="671" t="s">
        <v>165</v>
      </c>
      <c r="D21" s="703"/>
      <c r="E21" s="579"/>
      <c r="F21" s="710" t="s">
        <v>21</v>
      </c>
      <c r="G21" s="637">
        <f>G12+G13+G14+G16+G18+G19+G20</f>
        <v>790</v>
      </c>
      <c r="H21" s="828"/>
      <c r="I21" s="598">
        <f t="shared" ref="I21:Y21" si="1">I12+I13+I14+I16+I18+I19+I20</f>
        <v>30.89</v>
      </c>
      <c r="J21" s="599">
        <f t="shared" si="1"/>
        <v>24.089999999999996</v>
      </c>
      <c r="K21" s="600">
        <f t="shared" si="1"/>
        <v>105.60000000000001</v>
      </c>
      <c r="L21" s="719">
        <f t="shared" si="1"/>
        <v>769.03000000000009</v>
      </c>
      <c r="M21" s="598">
        <f t="shared" si="1"/>
        <v>0.44000000000000006</v>
      </c>
      <c r="N21" s="599">
        <f t="shared" si="1"/>
        <v>0.36</v>
      </c>
      <c r="O21" s="599">
        <f t="shared" si="1"/>
        <v>204.13</v>
      </c>
      <c r="P21" s="599">
        <f t="shared" si="1"/>
        <v>210</v>
      </c>
      <c r="Q21" s="600">
        <f t="shared" si="1"/>
        <v>0.43000000000000005</v>
      </c>
      <c r="R21" s="598">
        <f t="shared" si="1"/>
        <v>312.96999999999997</v>
      </c>
      <c r="S21" s="599">
        <f t="shared" si="1"/>
        <v>599.41999999999996</v>
      </c>
      <c r="T21" s="599">
        <f t="shared" si="1"/>
        <v>233.79999999999998</v>
      </c>
      <c r="U21" s="599">
        <f t="shared" si="1"/>
        <v>8.0799999999999983</v>
      </c>
      <c r="V21" s="599">
        <f t="shared" si="1"/>
        <v>1814.7399999999998</v>
      </c>
      <c r="W21" s="599">
        <f t="shared" si="1"/>
        <v>0.1108</v>
      </c>
      <c r="X21" s="599">
        <f t="shared" si="1"/>
        <v>1.702E-2</v>
      </c>
      <c r="Y21" s="600">
        <f t="shared" si="1"/>
        <v>0.52</v>
      </c>
    </row>
    <row r="22" spans="2:25" s="32" customFormat="1" ht="26.45" customHeight="1" x14ac:dyDescent="0.25">
      <c r="B22" s="339"/>
      <c r="C22" s="672" t="s">
        <v>164</v>
      </c>
      <c r="D22" s="701"/>
      <c r="E22" s="583"/>
      <c r="F22" s="711" t="s">
        <v>21</v>
      </c>
      <c r="G22" s="643">
        <f>G12+G13+G15+G17+G18+G19+G20</f>
        <v>790</v>
      </c>
      <c r="H22" s="642"/>
      <c r="I22" s="613">
        <f t="shared" ref="I22:Y22" si="2">I12+I13+I15+I17+I18+I19+I20</f>
        <v>36.19</v>
      </c>
      <c r="J22" s="610">
        <f t="shared" si="2"/>
        <v>20.769999999999996</v>
      </c>
      <c r="K22" s="614">
        <f t="shared" si="2"/>
        <v>107.14</v>
      </c>
      <c r="L22" s="611">
        <f t="shared" si="2"/>
        <v>765.24</v>
      </c>
      <c r="M22" s="613">
        <f t="shared" si="2"/>
        <v>0.47000000000000003</v>
      </c>
      <c r="N22" s="610">
        <f t="shared" si="2"/>
        <v>0.3600000000000001</v>
      </c>
      <c r="O22" s="610">
        <f t="shared" si="2"/>
        <v>206.15</v>
      </c>
      <c r="P22" s="610">
        <f t="shared" si="2"/>
        <v>190</v>
      </c>
      <c r="Q22" s="614">
        <f t="shared" si="2"/>
        <v>0.4</v>
      </c>
      <c r="R22" s="613">
        <f t="shared" si="2"/>
        <v>322.83</v>
      </c>
      <c r="S22" s="610">
        <f t="shared" si="2"/>
        <v>660.04</v>
      </c>
      <c r="T22" s="610">
        <f t="shared" si="2"/>
        <v>252.94</v>
      </c>
      <c r="U22" s="610">
        <f t="shared" si="2"/>
        <v>8.5299999999999994</v>
      </c>
      <c r="V22" s="610">
        <f t="shared" si="2"/>
        <v>1990.2599999999998</v>
      </c>
      <c r="W22" s="610">
        <f t="shared" si="2"/>
        <v>0.15395000000000003</v>
      </c>
      <c r="X22" s="610">
        <f t="shared" si="2"/>
        <v>1.951E-2</v>
      </c>
      <c r="Y22" s="614">
        <f t="shared" si="2"/>
        <v>0.04</v>
      </c>
    </row>
    <row r="23" spans="2:25" s="32" customFormat="1" ht="26.45" customHeight="1" x14ac:dyDescent="0.25">
      <c r="B23" s="339"/>
      <c r="C23" s="671" t="s">
        <v>165</v>
      </c>
      <c r="D23" s="579"/>
      <c r="E23" s="579"/>
      <c r="F23" s="710" t="s">
        <v>22</v>
      </c>
      <c r="G23" s="637"/>
      <c r="H23" s="828"/>
      <c r="I23" s="598"/>
      <c r="J23" s="599"/>
      <c r="K23" s="600"/>
      <c r="L23" s="719">
        <f>L21/23.5</f>
        <v>32.72468085106383</v>
      </c>
      <c r="M23" s="598"/>
      <c r="N23" s="599"/>
      <c r="O23" s="599"/>
      <c r="P23" s="599"/>
      <c r="Q23" s="600"/>
      <c r="R23" s="598"/>
      <c r="S23" s="599"/>
      <c r="T23" s="599"/>
      <c r="U23" s="599"/>
      <c r="V23" s="599"/>
      <c r="W23" s="599"/>
      <c r="X23" s="599"/>
      <c r="Y23" s="600"/>
    </row>
    <row r="24" spans="2:25" s="32" customFormat="1" ht="26.45" customHeight="1" thickBot="1" x14ac:dyDescent="0.3">
      <c r="B24" s="360"/>
      <c r="C24" s="673" t="s">
        <v>164</v>
      </c>
      <c r="D24" s="589"/>
      <c r="E24" s="589"/>
      <c r="F24" s="712" t="s">
        <v>22</v>
      </c>
      <c r="G24" s="589"/>
      <c r="H24" s="775"/>
      <c r="I24" s="615"/>
      <c r="J24" s="616"/>
      <c r="K24" s="617"/>
      <c r="L24" s="619">
        <f>L22/23.5</f>
        <v>32.563404255319149</v>
      </c>
      <c r="M24" s="615"/>
      <c r="N24" s="616"/>
      <c r="O24" s="616"/>
      <c r="P24" s="616"/>
      <c r="Q24" s="617"/>
      <c r="R24" s="615"/>
      <c r="S24" s="616"/>
      <c r="T24" s="616"/>
      <c r="U24" s="616"/>
      <c r="V24" s="616"/>
      <c r="W24" s="616"/>
      <c r="X24" s="616"/>
      <c r="Y24" s="617"/>
    </row>
    <row r="25" spans="2:25" x14ac:dyDescent="0.25">
      <c r="B25" s="2"/>
      <c r="C25" s="2"/>
      <c r="D25" s="137"/>
      <c r="E25" s="27"/>
      <c r="F25" s="27"/>
      <c r="G25" s="27"/>
      <c r="H25" s="138"/>
      <c r="I25" s="139"/>
      <c r="J25" s="138"/>
      <c r="K25" s="27"/>
      <c r="L25" s="140"/>
      <c r="M25" s="27"/>
      <c r="N25" s="27"/>
      <c r="O25" s="27"/>
      <c r="P25" s="141"/>
      <c r="Q25" s="141"/>
      <c r="R25" s="141"/>
      <c r="S25" s="141"/>
      <c r="T25" s="141"/>
    </row>
    <row r="26" spans="2:25" ht="18.75" x14ac:dyDescent="0.25">
      <c r="E26" s="11"/>
      <c r="F26" s="24"/>
      <c r="G26" s="25"/>
      <c r="H26" s="11"/>
      <c r="I26" s="11"/>
      <c r="J26" s="11"/>
      <c r="K26" s="11"/>
    </row>
    <row r="27" spans="2:25" ht="15.75" x14ac:dyDescent="0.25">
      <c r="C27" s="591" t="s">
        <v>166</v>
      </c>
      <c r="D27" s="592"/>
      <c r="E27" s="592"/>
      <c r="F27" s="11"/>
      <c r="G27" s="11"/>
      <c r="H27" s="11"/>
      <c r="I27" s="11"/>
      <c r="J27" s="11"/>
      <c r="K27" s="11"/>
    </row>
    <row r="28" spans="2:25" ht="15.75" x14ac:dyDescent="0.25">
      <c r="C28" s="593" t="s">
        <v>167</v>
      </c>
      <c r="D28" s="594"/>
      <c r="E28" s="594"/>
      <c r="F28" s="11"/>
      <c r="G28" s="11"/>
      <c r="H28" s="11"/>
      <c r="I28" s="11"/>
      <c r="J28" s="11"/>
      <c r="K28" s="11"/>
      <c r="L28" s="827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29"/>
  <sheetViews>
    <sheetView topLeftCell="A13" zoomScale="70" zoomScaleNormal="70" workbookViewId="0">
      <selection activeCell="I19" sqref="I19:K19"/>
    </sheetView>
  </sheetViews>
  <sheetFormatPr defaultRowHeight="15" x14ac:dyDescent="0.25"/>
  <cols>
    <col min="2" max="3" width="16.85546875" customWidth="1"/>
    <col min="4" max="4" width="15.7109375" style="5" customWidth="1"/>
    <col min="5" max="5" width="24.42578125" style="5" customWidth="1"/>
    <col min="6" max="6" width="65.7109375" customWidth="1"/>
    <col min="7" max="8" width="15.42578125" customWidth="1"/>
    <col min="10" max="10" width="11.28515625" customWidth="1"/>
    <col min="11" max="11" width="16.42578125" customWidth="1"/>
    <col min="12" max="12" width="22.85546875" customWidth="1"/>
    <col min="13" max="13" width="18.42578125" customWidth="1"/>
    <col min="17" max="17" width="9.85546875" customWidth="1"/>
    <col min="23" max="23" width="11.85546875" bestFit="1" customWidth="1"/>
    <col min="24" max="24" width="11.140625" bestFit="1" customWidth="1"/>
  </cols>
  <sheetData>
    <row r="2" spans="2:26" ht="23.25" x14ac:dyDescent="0.35">
      <c r="B2" s="315" t="s">
        <v>1</v>
      </c>
      <c r="C2" s="315"/>
      <c r="D2" s="363"/>
      <c r="E2" s="363" t="s">
        <v>3</v>
      </c>
      <c r="F2" s="315"/>
      <c r="G2" s="317" t="s">
        <v>2</v>
      </c>
      <c r="H2" s="317">
        <v>16</v>
      </c>
      <c r="I2" s="315"/>
      <c r="L2" s="8"/>
      <c r="M2" s="7"/>
      <c r="N2" s="1"/>
      <c r="O2" s="2"/>
    </row>
    <row r="3" spans="2:26" ht="15.75" thickBot="1" x14ac:dyDescent="0.3">
      <c r="B3" s="1"/>
      <c r="C3" s="1"/>
      <c r="D3" s="150"/>
      <c r="E3" s="150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7" customFormat="1" ht="21.75" customHeight="1" thickBot="1" x14ac:dyDescent="0.3">
      <c r="B4" s="872" t="s">
        <v>0</v>
      </c>
      <c r="C4" s="872"/>
      <c r="D4" s="875" t="s">
        <v>115</v>
      </c>
      <c r="E4" s="896" t="s">
        <v>38</v>
      </c>
      <c r="F4" s="874" t="s">
        <v>37</v>
      </c>
      <c r="G4" s="874" t="s">
        <v>26</v>
      </c>
      <c r="H4" s="874" t="s">
        <v>109</v>
      </c>
      <c r="I4" s="878" t="s">
        <v>23</v>
      </c>
      <c r="J4" s="879"/>
      <c r="K4" s="880"/>
      <c r="L4" s="875" t="s">
        <v>116</v>
      </c>
      <c r="M4" s="878" t="s">
        <v>24</v>
      </c>
      <c r="N4" s="881"/>
      <c r="O4" s="894"/>
      <c r="P4" s="894"/>
      <c r="Q4" s="895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6" s="17" customFormat="1" ht="28.5" customHeight="1" thickBot="1" x14ac:dyDescent="0.3">
      <c r="B5" s="873"/>
      <c r="C5" s="873"/>
      <c r="D5" s="876"/>
      <c r="E5" s="873"/>
      <c r="F5" s="873"/>
      <c r="G5" s="873"/>
      <c r="H5" s="873"/>
      <c r="I5" s="260" t="s">
        <v>27</v>
      </c>
      <c r="J5" s="254" t="s">
        <v>28</v>
      </c>
      <c r="K5" s="260" t="s">
        <v>29</v>
      </c>
      <c r="L5" s="892"/>
      <c r="M5" s="393" t="s">
        <v>30</v>
      </c>
      <c r="N5" s="266" t="s">
        <v>86</v>
      </c>
      <c r="O5" s="254" t="s">
        <v>31</v>
      </c>
      <c r="P5" s="395" t="s">
        <v>87</v>
      </c>
      <c r="Q5" s="254" t="s">
        <v>88</v>
      </c>
      <c r="R5" s="260" t="s">
        <v>32</v>
      </c>
      <c r="S5" s="254" t="s">
        <v>33</v>
      </c>
      <c r="T5" s="260" t="s">
        <v>34</v>
      </c>
      <c r="U5" s="254" t="s">
        <v>35</v>
      </c>
      <c r="V5" s="393" t="s">
        <v>89</v>
      </c>
      <c r="W5" s="393" t="s">
        <v>90</v>
      </c>
      <c r="X5" s="393" t="s">
        <v>91</v>
      </c>
      <c r="Y5" s="394" t="s">
        <v>92</v>
      </c>
    </row>
    <row r="6" spans="2:26" s="17" customFormat="1" ht="46.5" customHeight="1" x14ac:dyDescent="0.25">
      <c r="B6" s="336" t="s">
        <v>6</v>
      </c>
      <c r="C6" s="86"/>
      <c r="D6" s="229">
        <v>1</v>
      </c>
      <c r="E6" s="331" t="s">
        <v>20</v>
      </c>
      <c r="F6" s="220" t="s">
        <v>12</v>
      </c>
      <c r="G6" s="99">
        <v>15</v>
      </c>
      <c r="H6" s="334"/>
      <c r="I6" s="199">
        <v>3.48</v>
      </c>
      <c r="J6" s="45">
        <v>4.43</v>
      </c>
      <c r="K6" s="46">
        <v>0</v>
      </c>
      <c r="L6" s="246">
        <v>54.6</v>
      </c>
      <c r="M6" s="167">
        <v>0.01</v>
      </c>
      <c r="N6" s="35">
        <v>0.05</v>
      </c>
      <c r="O6" s="35">
        <v>0.1</v>
      </c>
      <c r="P6" s="35">
        <v>40</v>
      </c>
      <c r="Q6" s="38">
        <v>0.14000000000000001</v>
      </c>
      <c r="R6" s="167">
        <v>132</v>
      </c>
      <c r="S6" s="35">
        <v>75</v>
      </c>
      <c r="T6" s="35">
        <v>5.25</v>
      </c>
      <c r="U6" s="35">
        <v>0.15</v>
      </c>
      <c r="V6" s="35">
        <v>13.2</v>
      </c>
      <c r="W6" s="35">
        <v>0</v>
      </c>
      <c r="X6" s="35">
        <v>0</v>
      </c>
      <c r="Y6" s="36">
        <v>0</v>
      </c>
    </row>
    <row r="7" spans="2:26" s="32" customFormat="1" ht="26.45" customHeight="1" x14ac:dyDescent="0.25">
      <c r="B7" s="343"/>
      <c r="C7" s="82"/>
      <c r="D7" s="91">
        <v>269</v>
      </c>
      <c r="E7" s="79" t="s">
        <v>10</v>
      </c>
      <c r="F7" s="213" t="s">
        <v>108</v>
      </c>
      <c r="G7" s="312">
        <v>90</v>
      </c>
      <c r="H7" s="107"/>
      <c r="I7" s="153">
        <v>13.94</v>
      </c>
      <c r="J7" s="16">
        <v>16.18</v>
      </c>
      <c r="K7" s="19">
        <v>5.21</v>
      </c>
      <c r="L7" s="116">
        <v>224.21</v>
      </c>
      <c r="M7" s="153">
        <v>6.3E-2</v>
      </c>
      <c r="N7" s="16">
        <v>0.11</v>
      </c>
      <c r="O7" s="16">
        <v>2.23</v>
      </c>
      <c r="P7" s="16">
        <v>36</v>
      </c>
      <c r="Q7" s="37">
        <v>0</v>
      </c>
      <c r="R7" s="153">
        <v>12.82</v>
      </c>
      <c r="S7" s="16">
        <v>113.04</v>
      </c>
      <c r="T7" s="16">
        <v>16.739999999999998</v>
      </c>
      <c r="U7" s="16">
        <v>1.08</v>
      </c>
      <c r="V7" s="16">
        <v>219.35</v>
      </c>
      <c r="W7" s="16">
        <v>3.3999999999999998E-3</v>
      </c>
      <c r="X7" s="16">
        <v>4.2000000000000002E-4</v>
      </c>
      <c r="Y7" s="42">
        <v>0.09</v>
      </c>
    </row>
    <row r="8" spans="2:26" s="32" customFormat="1" ht="26.45" customHeight="1" x14ac:dyDescent="0.25">
      <c r="B8" s="343"/>
      <c r="C8" s="82"/>
      <c r="D8" s="276">
        <v>64</v>
      </c>
      <c r="E8" s="106" t="s">
        <v>46</v>
      </c>
      <c r="F8" s="103" t="s">
        <v>59</v>
      </c>
      <c r="G8" s="309">
        <v>150</v>
      </c>
      <c r="H8" s="234"/>
      <c r="I8" s="156">
        <v>6.76</v>
      </c>
      <c r="J8" s="56">
        <v>3.93</v>
      </c>
      <c r="K8" s="57">
        <v>41.29</v>
      </c>
      <c r="L8" s="136">
        <v>227.48</v>
      </c>
      <c r="M8" s="156">
        <v>0.08</v>
      </c>
      <c r="N8" s="56">
        <v>0.03</v>
      </c>
      <c r="O8" s="56">
        <v>0</v>
      </c>
      <c r="P8" s="56">
        <v>10</v>
      </c>
      <c r="Q8" s="133">
        <v>0.06</v>
      </c>
      <c r="R8" s="156">
        <v>13.22</v>
      </c>
      <c r="S8" s="56">
        <v>50.76</v>
      </c>
      <c r="T8" s="56">
        <v>9.1199999999999992</v>
      </c>
      <c r="U8" s="56">
        <v>0.92</v>
      </c>
      <c r="V8" s="56">
        <v>72.489999999999995</v>
      </c>
      <c r="W8" s="56">
        <v>8.7000000000000001E-4</v>
      </c>
      <c r="X8" s="56">
        <v>4.0000000000000003E-5</v>
      </c>
      <c r="Y8" s="133">
        <v>0.01</v>
      </c>
      <c r="Z8" s="76"/>
    </row>
    <row r="9" spans="2:26" s="32" customFormat="1" ht="27" customHeight="1" x14ac:dyDescent="0.25">
      <c r="B9" s="343"/>
      <c r="C9" s="82"/>
      <c r="D9" s="276">
        <v>98</v>
      </c>
      <c r="E9" s="107" t="s">
        <v>18</v>
      </c>
      <c r="F9" s="213" t="s">
        <v>17</v>
      </c>
      <c r="G9" s="310">
        <v>200</v>
      </c>
      <c r="H9" s="122"/>
      <c r="I9" s="153">
        <v>0.37</v>
      </c>
      <c r="J9" s="16">
        <v>0</v>
      </c>
      <c r="K9" s="37">
        <v>14.85</v>
      </c>
      <c r="L9" s="158">
        <v>59.48</v>
      </c>
      <c r="M9" s="153">
        <v>0</v>
      </c>
      <c r="N9" s="16">
        <v>0</v>
      </c>
      <c r="O9" s="16">
        <v>0</v>
      </c>
      <c r="P9" s="16">
        <v>0</v>
      </c>
      <c r="Q9" s="19">
        <v>0</v>
      </c>
      <c r="R9" s="153">
        <v>0.21</v>
      </c>
      <c r="S9" s="16">
        <v>0</v>
      </c>
      <c r="T9" s="16">
        <v>0</v>
      </c>
      <c r="U9" s="16">
        <v>0.02</v>
      </c>
      <c r="V9" s="16">
        <v>0.2</v>
      </c>
      <c r="W9" s="16">
        <v>0</v>
      </c>
      <c r="X9" s="16">
        <v>0</v>
      </c>
      <c r="Y9" s="39">
        <v>0</v>
      </c>
      <c r="Z9" s="76"/>
    </row>
    <row r="10" spans="2:26" s="32" customFormat="1" ht="26.45" customHeight="1" x14ac:dyDescent="0.25">
      <c r="B10" s="367"/>
      <c r="C10" s="136"/>
      <c r="D10" s="277">
        <v>119</v>
      </c>
      <c r="E10" s="82" t="s">
        <v>51</v>
      </c>
      <c r="F10" s="80" t="s">
        <v>51</v>
      </c>
      <c r="G10" s="113">
        <v>20</v>
      </c>
      <c r="H10" s="79"/>
      <c r="I10" s="153">
        <v>1.52</v>
      </c>
      <c r="J10" s="16">
        <v>0.16</v>
      </c>
      <c r="K10" s="37">
        <v>9.84</v>
      </c>
      <c r="L10" s="157">
        <v>47</v>
      </c>
      <c r="M10" s="153">
        <v>0.02</v>
      </c>
      <c r="N10" s="16">
        <v>0.01</v>
      </c>
      <c r="O10" s="16">
        <v>0</v>
      </c>
      <c r="P10" s="16">
        <v>0</v>
      </c>
      <c r="Q10" s="19">
        <v>0</v>
      </c>
      <c r="R10" s="153">
        <v>4</v>
      </c>
      <c r="S10" s="16">
        <v>13</v>
      </c>
      <c r="T10" s="16">
        <v>2.8</v>
      </c>
      <c r="U10" s="16">
        <v>0.22</v>
      </c>
      <c r="V10" s="16">
        <v>18.600000000000001</v>
      </c>
      <c r="W10" s="16">
        <v>6.4000000000000005E-4</v>
      </c>
      <c r="X10" s="16">
        <v>1.1999999999999999E-3</v>
      </c>
      <c r="Y10" s="37">
        <v>2.9</v>
      </c>
      <c r="Z10" s="288"/>
    </row>
    <row r="11" spans="2:26" s="32" customFormat="1" ht="30" customHeight="1" x14ac:dyDescent="0.25">
      <c r="B11" s="343"/>
      <c r="C11" s="82"/>
      <c r="D11" s="276">
        <v>120</v>
      </c>
      <c r="E11" s="106" t="s">
        <v>15</v>
      </c>
      <c r="F11" s="80" t="s">
        <v>44</v>
      </c>
      <c r="G11" s="276">
        <v>20</v>
      </c>
      <c r="H11" s="106"/>
      <c r="I11" s="177">
        <v>1.32</v>
      </c>
      <c r="J11" s="21">
        <v>0.24</v>
      </c>
      <c r="K11" s="42">
        <v>8.0399999999999991</v>
      </c>
      <c r="L11" s="235">
        <v>39.6</v>
      </c>
      <c r="M11" s="177">
        <v>0.03</v>
      </c>
      <c r="N11" s="20">
        <v>0.02</v>
      </c>
      <c r="O11" s="21">
        <v>0</v>
      </c>
      <c r="P11" s="21">
        <v>0</v>
      </c>
      <c r="Q11" s="42">
        <v>0</v>
      </c>
      <c r="R11" s="177">
        <v>5.8</v>
      </c>
      <c r="S11" s="21">
        <v>30</v>
      </c>
      <c r="T11" s="21">
        <v>9.4</v>
      </c>
      <c r="U11" s="21">
        <v>0.78</v>
      </c>
      <c r="V11" s="21">
        <v>47</v>
      </c>
      <c r="W11" s="21">
        <v>8.8000000000000003E-4</v>
      </c>
      <c r="X11" s="21">
        <v>1E-3</v>
      </c>
      <c r="Y11" s="42">
        <v>0</v>
      </c>
      <c r="Z11" s="76"/>
    </row>
    <row r="12" spans="2:26" s="32" customFormat="1" ht="30" customHeight="1" x14ac:dyDescent="0.25">
      <c r="B12" s="343"/>
      <c r="C12" s="82"/>
      <c r="D12" s="161"/>
      <c r="E12" s="108"/>
      <c r="F12" s="101" t="s">
        <v>21</v>
      </c>
      <c r="G12" s="289">
        <f>SUM(G6:G11)</f>
        <v>495</v>
      </c>
      <c r="H12" s="186"/>
      <c r="I12" s="233">
        <f t="shared" ref="I12:Y12" si="0">SUM(I6:I11)</f>
        <v>27.39</v>
      </c>
      <c r="J12" s="55">
        <f t="shared" si="0"/>
        <v>24.939999999999998</v>
      </c>
      <c r="K12" s="172">
        <f t="shared" si="0"/>
        <v>79.22999999999999</v>
      </c>
      <c r="L12" s="228">
        <f t="shared" si="0"/>
        <v>652.37</v>
      </c>
      <c r="M12" s="233">
        <f t="shared" si="0"/>
        <v>0.20299999999999999</v>
      </c>
      <c r="N12" s="55">
        <f t="shared" si="0"/>
        <v>0.22</v>
      </c>
      <c r="O12" s="55">
        <f t="shared" si="0"/>
        <v>2.33</v>
      </c>
      <c r="P12" s="55">
        <f t="shared" si="0"/>
        <v>86</v>
      </c>
      <c r="Q12" s="171">
        <f t="shared" si="0"/>
        <v>0.2</v>
      </c>
      <c r="R12" s="233">
        <f t="shared" si="0"/>
        <v>168.05</v>
      </c>
      <c r="S12" s="55">
        <f t="shared" si="0"/>
        <v>281.8</v>
      </c>
      <c r="T12" s="55">
        <f t="shared" si="0"/>
        <v>43.309999999999995</v>
      </c>
      <c r="U12" s="55">
        <f t="shared" si="0"/>
        <v>3.17</v>
      </c>
      <c r="V12" s="55">
        <f t="shared" si="0"/>
        <v>370.84</v>
      </c>
      <c r="W12" s="55">
        <f t="shared" si="0"/>
        <v>5.7899999999999991E-3</v>
      </c>
      <c r="X12" s="55">
        <f t="shared" si="0"/>
        <v>2.66E-3</v>
      </c>
      <c r="Y12" s="171">
        <f t="shared" si="0"/>
        <v>3</v>
      </c>
    </row>
    <row r="13" spans="2:26" s="32" customFormat="1" ht="30" customHeight="1" thickBot="1" x14ac:dyDescent="0.3">
      <c r="B13" s="355"/>
      <c r="C13" s="85"/>
      <c r="D13" s="161"/>
      <c r="E13" s="108"/>
      <c r="F13" s="248" t="s">
        <v>22</v>
      </c>
      <c r="G13" s="289"/>
      <c r="H13" s="186"/>
      <c r="I13" s="126"/>
      <c r="J13" s="62"/>
      <c r="K13" s="114"/>
      <c r="L13" s="291">
        <f>L12/23.5</f>
        <v>27.760425531914894</v>
      </c>
      <c r="M13" s="127"/>
      <c r="N13" s="47"/>
      <c r="O13" s="47"/>
      <c r="P13" s="47"/>
      <c r="Q13" s="73"/>
      <c r="R13" s="127"/>
      <c r="S13" s="47"/>
      <c r="T13" s="47"/>
      <c r="U13" s="47"/>
      <c r="V13" s="47"/>
      <c r="W13" s="47"/>
      <c r="X13" s="47"/>
      <c r="Y13" s="73"/>
    </row>
    <row r="14" spans="2:26" s="17" customFormat="1" ht="43.5" customHeight="1" x14ac:dyDescent="0.25">
      <c r="B14" s="336" t="s">
        <v>7</v>
      </c>
      <c r="C14" s="99"/>
      <c r="D14" s="229">
        <v>24</v>
      </c>
      <c r="E14" s="99" t="s">
        <v>8</v>
      </c>
      <c r="F14" s="476" t="s">
        <v>84</v>
      </c>
      <c r="G14" s="99">
        <v>150</v>
      </c>
      <c r="H14" s="334"/>
      <c r="I14" s="199">
        <v>0.6</v>
      </c>
      <c r="J14" s="45">
        <v>0.6</v>
      </c>
      <c r="K14" s="46">
        <v>14.7</v>
      </c>
      <c r="L14" s="246">
        <v>70.5</v>
      </c>
      <c r="M14" s="199">
        <v>0.05</v>
      </c>
      <c r="N14" s="200">
        <v>0.03</v>
      </c>
      <c r="O14" s="45">
        <v>15</v>
      </c>
      <c r="P14" s="45">
        <v>0</v>
      </c>
      <c r="Q14" s="46">
        <v>0</v>
      </c>
      <c r="R14" s="200">
        <v>24</v>
      </c>
      <c r="S14" s="45">
        <v>16.5</v>
      </c>
      <c r="T14" s="45">
        <v>13.5</v>
      </c>
      <c r="U14" s="45">
        <v>3.3</v>
      </c>
      <c r="V14" s="45">
        <v>417</v>
      </c>
      <c r="W14" s="45">
        <v>3.0000000000000001E-3</v>
      </c>
      <c r="X14" s="45">
        <v>4.4999999999999999E-4</v>
      </c>
      <c r="Y14" s="46">
        <v>0.01</v>
      </c>
    </row>
    <row r="15" spans="2:26" s="17" customFormat="1" ht="26.45" customHeight="1" x14ac:dyDescent="0.25">
      <c r="B15" s="343"/>
      <c r="C15" s="82"/>
      <c r="D15" s="91">
        <v>272</v>
      </c>
      <c r="E15" s="81" t="s">
        <v>74</v>
      </c>
      <c r="F15" s="321" t="s">
        <v>112</v>
      </c>
      <c r="G15" s="81">
        <v>200</v>
      </c>
      <c r="H15" s="79"/>
      <c r="I15" s="153">
        <v>5.51</v>
      </c>
      <c r="J15" s="16">
        <v>4.83</v>
      </c>
      <c r="K15" s="37">
        <v>14.47</v>
      </c>
      <c r="L15" s="158">
        <v>123.38</v>
      </c>
      <c r="M15" s="153">
        <v>0.08</v>
      </c>
      <c r="N15" s="18">
        <v>0.06</v>
      </c>
      <c r="O15" s="16">
        <v>5.17</v>
      </c>
      <c r="P15" s="16">
        <v>100</v>
      </c>
      <c r="Q15" s="37">
        <v>0.01</v>
      </c>
      <c r="R15" s="18">
        <v>14.53</v>
      </c>
      <c r="S15" s="16">
        <v>69.67</v>
      </c>
      <c r="T15" s="16">
        <v>19.29</v>
      </c>
      <c r="U15" s="16">
        <v>0.89</v>
      </c>
      <c r="V15" s="16">
        <v>336.26</v>
      </c>
      <c r="W15" s="16">
        <v>3.8300000000000001E-3</v>
      </c>
      <c r="X15" s="16">
        <v>1.9000000000000001E-4</v>
      </c>
      <c r="Y15" s="37">
        <v>0.04</v>
      </c>
    </row>
    <row r="16" spans="2:26" s="32" customFormat="1" ht="35.25" customHeight="1" x14ac:dyDescent="0.25">
      <c r="B16" s="339"/>
      <c r="C16" s="671" t="s">
        <v>165</v>
      </c>
      <c r="D16" s="597">
        <v>336</v>
      </c>
      <c r="E16" s="579" t="s">
        <v>10</v>
      </c>
      <c r="F16" s="596" t="s">
        <v>193</v>
      </c>
      <c r="G16" s="734">
        <v>90</v>
      </c>
      <c r="H16" s="734"/>
      <c r="I16" s="756">
        <v>16.13</v>
      </c>
      <c r="J16" s="757">
        <v>14.75</v>
      </c>
      <c r="K16" s="677">
        <v>7.18</v>
      </c>
      <c r="L16" s="779">
        <v>227.13</v>
      </c>
      <c r="M16" s="623">
        <v>0.06</v>
      </c>
      <c r="N16" s="661">
        <v>0.13</v>
      </c>
      <c r="O16" s="624">
        <v>1.58</v>
      </c>
      <c r="P16" s="624">
        <v>30</v>
      </c>
      <c r="Q16" s="625">
        <v>0.14000000000000001</v>
      </c>
      <c r="R16" s="623">
        <v>78.930000000000007</v>
      </c>
      <c r="S16" s="624">
        <v>164.78</v>
      </c>
      <c r="T16" s="624">
        <v>20.37</v>
      </c>
      <c r="U16" s="624">
        <v>1.59</v>
      </c>
      <c r="V16" s="624">
        <v>221.96</v>
      </c>
      <c r="W16" s="624">
        <v>4.71</v>
      </c>
      <c r="X16" s="624">
        <v>1.36</v>
      </c>
      <c r="Y16" s="627">
        <v>7.0000000000000007E-2</v>
      </c>
    </row>
    <row r="17" spans="2:25" s="32" customFormat="1" ht="35.25" customHeight="1" x14ac:dyDescent="0.25">
      <c r="B17" s="339"/>
      <c r="C17" s="672" t="s">
        <v>164</v>
      </c>
      <c r="D17" s="569">
        <v>126</v>
      </c>
      <c r="E17" s="569" t="s">
        <v>66</v>
      </c>
      <c r="F17" s="722" t="s">
        <v>155</v>
      </c>
      <c r="G17" s="723">
        <v>90</v>
      </c>
      <c r="H17" s="572"/>
      <c r="I17" s="699">
        <v>17.02</v>
      </c>
      <c r="J17" s="697">
        <v>17.14</v>
      </c>
      <c r="K17" s="700">
        <v>3.46</v>
      </c>
      <c r="L17" s="788">
        <v>236.91</v>
      </c>
      <c r="M17" s="699">
        <v>0.05</v>
      </c>
      <c r="N17" s="697">
        <v>0.13</v>
      </c>
      <c r="O17" s="697">
        <v>1.04</v>
      </c>
      <c r="P17" s="697">
        <v>10</v>
      </c>
      <c r="Q17" s="700">
        <v>0.04</v>
      </c>
      <c r="R17" s="696">
        <v>30.83</v>
      </c>
      <c r="S17" s="697">
        <v>174.57</v>
      </c>
      <c r="T17" s="697">
        <v>22.57</v>
      </c>
      <c r="U17" s="697">
        <v>2.37</v>
      </c>
      <c r="V17" s="697">
        <v>306.13</v>
      </c>
      <c r="W17" s="697">
        <v>8.0000000000000002E-3</v>
      </c>
      <c r="X17" s="697">
        <v>0</v>
      </c>
      <c r="Y17" s="700">
        <v>0</v>
      </c>
    </row>
    <row r="18" spans="2:25" s="32" customFormat="1" ht="34.5" customHeight="1" x14ac:dyDescent="0.25">
      <c r="B18" s="339"/>
      <c r="C18" s="215"/>
      <c r="D18" s="106">
        <v>53</v>
      </c>
      <c r="E18" s="82" t="s">
        <v>57</v>
      </c>
      <c r="F18" s="135" t="s">
        <v>54</v>
      </c>
      <c r="G18" s="82">
        <v>150</v>
      </c>
      <c r="H18" s="106"/>
      <c r="I18" s="156">
        <v>3.34</v>
      </c>
      <c r="J18" s="56">
        <v>4.91</v>
      </c>
      <c r="K18" s="133">
        <v>33.93</v>
      </c>
      <c r="L18" s="221">
        <v>191.49</v>
      </c>
      <c r="M18" s="156">
        <v>0.03</v>
      </c>
      <c r="N18" s="134">
        <v>0.02</v>
      </c>
      <c r="O18" s="56">
        <v>0</v>
      </c>
      <c r="P18" s="56">
        <v>20</v>
      </c>
      <c r="Q18" s="133">
        <v>0.09</v>
      </c>
      <c r="R18" s="134">
        <v>6.29</v>
      </c>
      <c r="S18" s="56">
        <v>67.34</v>
      </c>
      <c r="T18" s="452">
        <v>21.83</v>
      </c>
      <c r="U18" s="56">
        <v>0.46</v>
      </c>
      <c r="V18" s="56">
        <v>43.27</v>
      </c>
      <c r="W18" s="56">
        <v>6.3000000000000003E-4</v>
      </c>
      <c r="X18" s="56">
        <v>6.7099999999999998E-3</v>
      </c>
      <c r="Y18" s="133">
        <v>0.02</v>
      </c>
    </row>
    <row r="19" spans="2:25" s="17" customFormat="1" ht="33.75" customHeight="1" x14ac:dyDescent="0.25">
      <c r="B19" s="340"/>
      <c r="C19" s="146"/>
      <c r="D19" s="276">
        <v>101</v>
      </c>
      <c r="E19" s="82" t="s">
        <v>18</v>
      </c>
      <c r="F19" s="103" t="s">
        <v>58</v>
      </c>
      <c r="G19" s="147">
        <v>200</v>
      </c>
      <c r="H19" s="68"/>
      <c r="I19" s="177">
        <v>0.64</v>
      </c>
      <c r="J19" s="21">
        <v>0.25</v>
      </c>
      <c r="K19" s="42">
        <v>16.059999999999999</v>
      </c>
      <c r="L19" s="118">
        <v>79.849999999999994</v>
      </c>
      <c r="M19" s="20">
        <v>0.01</v>
      </c>
      <c r="N19" s="20">
        <v>0.05</v>
      </c>
      <c r="O19" s="21">
        <v>0.05</v>
      </c>
      <c r="P19" s="21">
        <v>100</v>
      </c>
      <c r="Q19" s="22">
        <v>0</v>
      </c>
      <c r="R19" s="177">
        <v>10.77</v>
      </c>
      <c r="S19" s="21">
        <v>2.96</v>
      </c>
      <c r="T19" s="21">
        <v>2.96</v>
      </c>
      <c r="U19" s="21">
        <v>0.54</v>
      </c>
      <c r="V19" s="21">
        <v>8.5000000000000006E-3</v>
      </c>
      <c r="W19" s="21">
        <v>0</v>
      </c>
      <c r="X19" s="21">
        <v>0</v>
      </c>
      <c r="Y19" s="42">
        <v>0</v>
      </c>
    </row>
    <row r="20" spans="2:25" s="17" customFormat="1" ht="26.45" customHeight="1" x14ac:dyDescent="0.25">
      <c r="B20" s="340"/>
      <c r="C20" s="146"/>
      <c r="D20" s="277">
        <v>119</v>
      </c>
      <c r="E20" s="82" t="s">
        <v>51</v>
      </c>
      <c r="F20" s="80" t="s">
        <v>51</v>
      </c>
      <c r="G20" s="106">
        <v>30</v>
      </c>
      <c r="H20" s="106"/>
      <c r="I20" s="177">
        <v>2.2799999999999998</v>
      </c>
      <c r="J20" s="21">
        <v>0.24</v>
      </c>
      <c r="K20" s="42">
        <v>14.76</v>
      </c>
      <c r="L20" s="235">
        <v>70.5</v>
      </c>
      <c r="M20" s="177">
        <v>0.03</v>
      </c>
      <c r="N20" s="20">
        <v>0.01</v>
      </c>
      <c r="O20" s="21">
        <v>0</v>
      </c>
      <c r="P20" s="21">
        <v>0</v>
      </c>
      <c r="Q20" s="42">
        <v>0</v>
      </c>
      <c r="R20" s="20">
        <v>6</v>
      </c>
      <c r="S20" s="21">
        <v>19.5</v>
      </c>
      <c r="T20" s="21">
        <v>4.2</v>
      </c>
      <c r="U20" s="21">
        <v>0.33</v>
      </c>
      <c r="V20" s="21">
        <v>27.9</v>
      </c>
      <c r="W20" s="21">
        <v>9.6000000000000002E-4</v>
      </c>
      <c r="X20" s="21">
        <v>1.8E-3</v>
      </c>
      <c r="Y20" s="42">
        <v>4.3499999999999997E-3</v>
      </c>
    </row>
    <row r="21" spans="2:25" s="17" customFormat="1" ht="26.45" customHeight="1" x14ac:dyDescent="0.25">
      <c r="B21" s="340"/>
      <c r="C21" s="146"/>
      <c r="D21" s="277">
        <v>120</v>
      </c>
      <c r="E21" s="82" t="s">
        <v>44</v>
      </c>
      <c r="F21" s="80" t="s">
        <v>44</v>
      </c>
      <c r="G21" s="106">
        <v>20</v>
      </c>
      <c r="H21" s="106"/>
      <c r="I21" s="177">
        <v>1.32</v>
      </c>
      <c r="J21" s="21">
        <v>0.24</v>
      </c>
      <c r="K21" s="42">
        <v>8.0399999999999991</v>
      </c>
      <c r="L21" s="235">
        <v>39.6</v>
      </c>
      <c r="M21" s="177">
        <v>0.03</v>
      </c>
      <c r="N21" s="21">
        <v>0.02</v>
      </c>
      <c r="O21" s="21">
        <v>0</v>
      </c>
      <c r="P21" s="21">
        <v>0</v>
      </c>
      <c r="Q21" s="42">
        <v>0</v>
      </c>
      <c r="R21" s="20">
        <v>5.8</v>
      </c>
      <c r="S21" s="21">
        <v>30</v>
      </c>
      <c r="T21" s="21">
        <v>9.4</v>
      </c>
      <c r="U21" s="21">
        <v>0.78</v>
      </c>
      <c r="V21" s="21">
        <v>47</v>
      </c>
      <c r="W21" s="21">
        <v>8.8000000000000003E-4</v>
      </c>
      <c r="X21" s="21">
        <v>1E-3</v>
      </c>
      <c r="Y21" s="21">
        <v>0</v>
      </c>
    </row>
    <row r="22" spans="2:25" s="32" customFormat="1" ht="26.45" customHeight="1" x14ac:dyDescent="0.25">
      <c r="B22" s="339"/>
      <c r="C22" s="671" t="s">
        <v>165</v>
      </c>
      <c r="D22" s="703"/>
      <c r="E22" s="579"/>
      <c r="F22" s="710" t="s">
        <v>21</v>
      </c>
      <c r="G22" s="636">
        <f>G14+G15+G16+G18+G19+G20+G21</f>
        <v>840</v>
      </c>
      <c r="H22" s="636"/>
      <c r="I22" s="604">
        <f t="shared" ref="I22:Y22" si="1">I14+I15+I16+I18+I19+I20+I21</f>
        <v>29.82</v>
      </c>
      <c r="J22" s="603">
        <f t="shared" si="1"/>
        <v>25.819999999999997</v>
      </c>
      <c r="K22" s="612">
        <f t="shared" si="1"/>
        <v>109.14000000000001</v>
      </c>
      <c r="L22" s="607">
        <f t="shared" si="1"/>
        <v>802.45</v>
      </c>
      <c r="M22" s="604">
        <f t="shared" si="1"/>
        <v>0.29000000000000004</v>
      </c>
      <c r="N22" s="603">
        <f t="shared" si="1"/>
        <v>0.32</v>
      </c>
      <c r="O22" s="603">
        <f t="shared" si="1"/>
        <v>21.8</v>
      </c>
      <c r="P22" s="603">
        <f t="shared" si="1"/>
        <v>250</v>
      </c>
      <c r="Q22" s="612">
        <f t="shared" si="1"/>
        <v>0.24000000000000002</v>
      </c>
      <c r="R22" s="664">
        <f t="shared" si="1"/>
        <v>146.32000000000002</v>
      </c>
      <c r="S22" s="603">
        <f t="shared" si="1"/>
        <v>370.74999999999994</v>
      </c>
      <c r="T22" s="603">
        <f t="shared" si="1"/>
        <v>91.55</v>
      </c>
      <c r="U22" s="603">
        <f t="shared" si="1"/>
        <v>7.89</v>
      </c>
      <c r="V22" s="603">
        <f t="shared" si="1"/>
        <v>1093.3985</v>
      </c>
      <c r="W22" s="603">
        <f t="shared" si="1"/>
        <v>4.7193000000000005</v>
      </c>
      <c r="X22" s="603">
        <f t="shared" si="1"/>
        <v>1.37015</v>
      </c>
      <c r="Y22" s="603">
        <f t="shared" si="1"/>
        <v>0.14435000000000001</v>
      </c>
    </row>
    <row r="23" spans="2:25" s="32" customFormat="1" ht="26.45" customHeight="1" x14ac:dyDescent="0.25">
      <c r="B23" s="339"/>
      <c r="C23" s="672" t="s">
        <v>164</v>
      </c>
      <c r="D23" s="701"/>
      <c r="E23" s="583"/>
      <c r="F23" s="711" t="s">
        <v>21</v>
      </c>
      <c r="G23" s="642">
        <f>G14+G15+G17+G18+G19+G20+G21</f>
        <v>840</v>
      </c>
      <c r="H23" s="642"/>
      <c r="I23" s="613">
        <f t="shared" ref="I23:Y23" si="2">I14+I15+I17+I18+I19+I20+I21</f>
        <v>30.71</v>
      </c>
      <c r="J23" s="610">
        <f t="shared" si="2"/>
        <v>28.209999999999997</v>
      </c>
      <c r="K23" s="614">
        <f t="shared" si="2"/>
        <v>105.42000000000002</v>
      </c>
      <c r="L23" s="611">
        <f t="shared" si="2"/>
        <v>812.23</v>
      </c>
      <c r="M23" s="613">
        <f t="shared" si="2"/>
        <v>0.28000000000000003</v>
      </c>
      <c r="N23" s="610">
        <f t="shared" si="2"/>
        <v>0.32</v>
      </c>
      <c r="O23" s="610">
        <f t="shared" si="2"/>
        <v>21.26</v>
      </c>
      <c r="P23" s="610">
        <f t="shared" si="2"/>
        <v>230</v>
      </c>
      <c r="Q23" s="614">
        <f t="shared" si="2"/>
        <v>0.14000000000000001</v>
      </c>
      <c r="R23" s="665">
        <f t="shared" si="2"/>
        <v>98.22</v>
      </c>
      <c r="S23" s="610">
        <f t="shared" si="2"/>
        <v>380.54</v>
      </c>
      <c r="T23" s="610">
        <f t="shared" si="2"/>
        <v>93.75</v>
      </c>
      <c r="U23" s="610">
        <f t="shared" si="2"/>
        <v>8.67</v>
      </c>
      <c r="V23" s="610">
        <f t="shared" si="2"/>
        <v>1177.5684999999999</v>
      </c>
      <c r="W23" s="610">
        <f t="shared" si="2"/>
        <v>1.7299999999999999E-2</v>
      </c>
      <c r="X23" s="610">
        <f t="shared" si="2"/>
        <v>1.0149999999999999E-2</v>
      </c>
      <c r="Y23" s="610">
        <f t="shared" si="2"/>
        <v>7.4349999999999999E-2</v>
      </c>
    </row>
    <row r="24" spans="2:25" s="32" customFormat="1" ht="26.45" customHeight="1" x14ac:dyDescent="0.25">
      <c r="B24" s="339"/>
      <c r="C24" s="671" t="s">
        <v>165</v>
      </c>
      <c r="D24" s="579"/>
      <c r="E24" s="579"/>
      <c r="F24" s="710" t="s">
        <v>22</v>
      </c>
      <c r="G24" s="636"/>
      <c r="H24" s="636"/>
      <c r="I24" s="784"/>
      <c r="J24" s="785"/>
      <c r="K24" s="786"/>
      <c r="L24" s="787">
        <f>L22/23.5</f>
        <v>34.146808510638301</v>
      </c>
      <c r="M24" s="784"/>
      <c r="N24" s="785"/>
      <c r="O24" s="785"/>
      <c r="P24" s="785"/>
      <c r="Q24" s="786"/>
      <c r="R24" s="829"/>
      <c r="S24" s="785"/>
      <c r="T24" s="785"/>
      <c r="U24" s="785"/>
      <c r="V24" s="785"/>
      <c r="W24" s="785"/>
      <c r="X24" s="785"/>
      <c r="Y24" s="786"/>
    </row>
    <row r="25" spans="2:25" s="32" customFormat="1" ht="26.45" customHeight="1" thickBot="1" x14ac:dyDescent="0.3">
      <c r="B25" s="360"/>
      <c r="C25" s="673" t="s">
        <v>164</v>
      </c>
      <c r="D25" s="589"/>
      <c r="E25" s="589"/>
      <c r="F25" s="712" t="s">
        <v>22</v>
      </c>
      <c r="G25" s="645"/>
      <c r="H25" s="645"/>
      <c r="I25" s="686"/>
      <c r="J25" s="687"/>
      <c r="K25" s="688"/>
      <c r="L25" s="782">
        <f>L23/23.5</f>
        <v>34.562978723404257</v>
      </c>
      <c r="M25" s="686"/>
      <c r="N25" s="687"/>
      <c r="O25" s="687"/>
      <c r="P25" s="687"/>
      <c r="Q25" s="688"/>
      <c r="R25" s="693"/>
      <c r="S25" s="687"/>
      <c r="T25" s="687"/>
      <c r="U25" s="687"/>
      <c r="V25" s="687"/>
      <c r="W25" s="687"/>
      <c r="X25" s="687"/>
      <c r="Y25" s="688"/>
    </row>
    <row r="26" spans="2:25" x14ac:dyDescent="0.25">
      <c r="B26" s="9"/>
      <c r="C26" s="9"/>
      <c r="D26" s="149"/>
      <c r="E26" s="149"/>
      <c r="F26" s="27"/>
      <c r="G26" s="27"/>
      <c r="H26" s="27"/>
      <c r="I26" s="139"/>
      <c r="J26" s="138"/>
      <c r="K26" s="27"/>
      <c r="L26" s="140"/>
      <c r="M26" s="27"/>
      <c r="N26" s="27"/>
      <c r="O26" s="27"/>
      <c r="P26" s="141"/>
      <c r="Q26" s="141"/>
      <c r="R26" s="141"/>
      <c r="S26" s="141"/>
      <c r="T26" s="141"/>
      <c r="U26" s="141"/>
      <c r="V26" s="141"/>
      <c r="W26" s="141"/>
      <c r="X26" s="141"/>
      <c r="Y26" s="141"/>
    </row>
    <row r="27" spans="2:25" x14ac:dyDescent="0.25">
      <c r="M27" s="255"/>
    </row>
    <row r="28" spans="2:25" ht="15.75" x14ac:dyDescent="0.25">
      <c r="C28" s="591" t="s">
        <v>166</v>
      </c>
      <c r="D28" s="592"/>
      <c r="E28" s="592"/>
      <c r="F28" s="11"/>
    </row>
    <row r="29" spans="2:25" ht="15.75" x14ac:dyDescent="0.25">
      <c r="C29" s="593" t="s">
        <v>167</v>
      </c>
      <c r="D29" s="594"/>
      <c r="E29" s="594"/>
      <c r="F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topLeftCell="A4" zoomScale="70" zoomScaleNormal="70" workbookViewId="0">
      <selection activeCell="L16" sqref="L16"/>
    </sheetView>
  </sheetViews>
  <sheetFormatPr defaultRowHeight="15" x14ac:dyDescent="0.25"/>
  <cols>
    <col min="2" max="3" width="16.85546875" customWidth="1"/>
    <col min="4" max="4" width="15.7109375" style="5" customWidth="1"/>
    <col min="5" max="5" width="22.42578125" style="72" customWidth="1"/>
    <col min="6" max="6" width="78.42578125" customWidth="1"/>
    <col min="7" max="7" width="15.42578125" customWidth="1"/>
    <col min="8" max="8" width="15.7109375" customWidth="1"/>
    <col min="10" max="10" width="11.28515625" customWidth="1"/>
    <col min="11" max="11" width="12.85546875" customWidth="1"/>
    <col min="12" max="12" width="23.140625" customWidth="1"/>
    <col min="13" max="13" width="18.42578125" customWidth="1"/>
    <col min="17" max="17" width="9.85546875" customWidth="1"/>
    <col min="23" max="23" width="11" customWidth="1"/>
    <col min="24" max="24" width="14.5703125" customWidth="1"/>
  </cols>
  <sheetData>
    <row r="2" spans="2:25" ht="23.25" x14ac:dyDescent="0.35">
      <c r="B2" s="315" t="s">
        <v>1</v>
      </c>
      <c r="C2" s="315"/>
      <c r="D2" s="363"/>
      <c r="E2" s="364" t="s">
        <v>3</v>
      </c>
      <c r="F2" s="315"/>
      <c r="G2" s="317" t="s">
        <v>2</v>
      </c>
      <c r="H2" s="335">
        <v>17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150"/>
      <c r="E3" s="15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70"/>
      <c r="O4" s="884"/>
      <c r="P4" s="884"/>
      <c r="Q4" s="885"/>
      <c r="R4" s="869" t="s">
        <v>25</v>
      </c>
      <c r="S4" s="870"/>
      <c r="T4" s="870"/>
      <c r="U4" s="870"/>
      <c r="V4" s="870"/>
      <c r="W4" s="870"/>
      <c r="X4" s="870"/>
      <c r="Y4" s="871"/>
    </row>
    <row r="5" spans="2:25" s="17" customFormat="1" ht="46.5" thickBot="1" x14ac:dyDescent="0.3">
      <c r="B5" s="873"/>
      <c r="C5" s="877"/>
      <c r="D5" s="876"/>
      <c r="E5" s="873"/>
      <c r="F5" s="873"/>
      <c r="G5" s="873"/>
      <c r="H5" s="873"/>
      <c r="I5" s="383" t="s">
        <v>27</v>
      </c>
      <c r="J5" s="254" t="s">
        <v>28</v>
      </c>
      <c r="K5" s="385" t="s">
        <v>29</v>
      </c>
      <c r="L5" s="892"/>
      <c r="M5" s="262" t="s">
        <v>30</v>
      </c>
      <c r="N5" s="381" t="s">
        <v>86</v>
      </c>
      <c r="O5" s="254" t="s">
        <v>31</v>
      </c>
      <c r="P5" s="398" t="s">
        <v>87</v>
      </c>
      <c r="Q5" s="254" t="s">
        <v>88</v>
      </c>
      <c r="R5" s="383" t="s">
        <v>32</v>
      </c>
      <c r="S5" s="254" t="s">
        <v>33</v>
      </c>
      <c r="T5" s="384" t="s">
        <v>34</v>
      </c>
      <c r="U5" s="254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32" customFormat="1" ht="21.75" customHeight="1" x14ac:dyDescent="0.25">
      <c r="B6" s="366"/>
      <c r="C6" s="486"/>
      <c r="D6" s="229">
        <v>137</v>
      </c>
      <c r="E6" s="334" t="s">
        <v>20</v>
      </c>
      <c r="F6" s="464" t="s">
        <v>129</v>
      </c>
      <c r="G6" s="487">
        <v>100</v>
      </c>
      <c r="H6" s="99"/>
      <c r="I6" s="200">
        <v>0.8</v>
      </c>
      <c r="J6" s="45">
        <v>0.2</v>
      </c>
      <c r="K6" s="227">
        <v>7.5</v>
      </c>
      <c r="L6" s="429">
        <v>38</v>
      </c>
      <c r="M6" s="199">
        <v>0.06</v>
      </c>
      <c r="N6" s="45">
        <v>0.03</v>
      </c>
      <c r="O6" s="45">
        <v>38</v>
      </c>
      <c r="P6" s="45">
        <v>10</v>
      </c>
      <c r="Q6" s="46">
        <v>0</v>
      </c>
      <c r="R6" s="200">
        <v>35</v>
      </c>
      <c r="S6" s="45">
        <v>17</v>
      </c>
      <c r="T6" s="45">
        <v>11</v>
      </c>
      <c r="U6" s="45">
        <v>0.1</v>
      </c>
      <c r="V6" s="45">
        <v>155</v>
      </c>
      <c r="W6" s="45">
        <v>0</v>
      </c>
      <c r="X6" s="45">
        <v>0</v>
      </c>
      <c r="Y6" s="46">
        <v>0.15</v>
      </c>
    </row>
    <row r="7" spans="2:25" s="32" customFormat="1" ht="26.45" customHeight="1" x14ac:dyDescent="0.25">
      <c r="B7" s="343" t="s">
        <v>6</v>
      </c>
      <c r="C7" s="82"/>
      <c r="D7" s="276">
        <v>197</v>
      </c>
      <c r="E7" s="106" t="s">
        <v>20</v>
      </c>
      <c r="F7" s="103" t="s">
        <v>110</v>
      </c>
      <c r="G7" s="284">
        <v>60</v>
      </c>
      <c r="H7" s="68"/>
      <c r="I7" s="177">
        <v>5.54</v>
      </c>
      <c r="J7" s="21">
        <v>4.6900000000000004</v>
      </c>
      <c r="K7" s="22">
        <v>14.55</v>
      </c>
      <c r="L7" s="185">
        <v>123.12</v>
      </c>
      <c r="M7" s="177">
        <v>0.03</v>
      </c>
      <c r="N7" s="21">
        <v>0.05</v>
      </c>
      <c r="O7" s="21">
        <v>1.54</v>
      </c>
      <c r="P7" s="21">
        <v>40</v>
      </c>
      <c r="Q7" s="42">
        <v>0.14000000000000001</v>
      </c>
      <c r="R7" s="20">
        <v>123.02</v>
      </c>
      <c r="S7" s="21">
        <v>85.61</v>
      </c>
      <c r="T7" s="21">
        <v>10.57</v>
      </c>
      <c r="U7" s="21">
        <v>0.56000000000000005</v>
      </c>
      <c r="V7" s="21">
        <v>69.97</v>
      </c>
      <c r="W7" s="21">
        <v>2.5999999999999998E-4</v>
      </c>
      <c r="X7" s="21">
        <v>5.0000000000000002E-5</v>
      </c>
      <c r="Y7" s="42">
        <v>0</v>
      </c>
    </row>
    <row r="8" spans="2:25" s="32" customFormat="1" ht="26.45" customHeight="1" x14ac:dyDescent="0.25">
      <c r="B8" s="343"/>
      <c r="C8" s="82"/>
      <c r="D8" s="276">
        <v>67</v>
      </c>
      <c r="E8" s="106" t="s">
        <v>55</v>
      </c>
      <c r="F8" s="103" t="s">
        <v>143</v>
      </c>
      <c r="G8" s="309">
        <v>150</v>
      </c>
      <c r="H8" s="68"/>
      <c r="I8" s="177">
        <v>18.86</v>
      </c>
      <c r="J8" s="21">
        <v>20.22</v>
      </c>
      <c r="K8" s="22">
        <v>2.79</v>
      </c>
      <c r="L8" s="185">
        <v>270.32</v>
      </c>
      <c r="M8" s="177">
        <v>0.08</v>
      </c>
      <c r="N8" s="21">
        <v>0.52</v>
      </c>
      <c r="O8" s="21">
        <v>0.28000000000000003</v>
      </c>
      <c r="P8" s="21">
        <v>230</v>
      </c>
      <c r="Q8" s="42">
        <v>2.87</v>
      </c>
      <c r="R8" s="20">
        <v>224.44</v>
      </c>
      <c r="S8" s="21">
        <v>302.56</v>
      </c>
      <c r="T8" s="21">
        <v>22.67</v>
      </c>
      <c r="U8" s="21">
        <v>2.8</v>
      </c>
      <c r="V8" s="21">
        <v>206.21</v>
      </c>
      <c r="W8" s="21">
        <v>3.5999999999999999E-3</v>
      </c>
      <c r="X8" s="21">
        <v>3.3300000000000003E-2</v>
      </c>
      <c r="Y8" s="42">
        <v>0.01</v>
      </c>
    </row>
    <row r="9" spans="2:25" s="32" customFormat="1" ht="26.45" customHeight="1" x14ac:dyDescent="0.25">
      <c r="B9" s="343"/>
      <c r="C9" s="82"/>
      <c r="D9" s="276">
        <v>159</v>
      </c>
      <c r="E9" s="106" t="s">
        <v>42</v>
      </c>
      <c r="F9" s="103" t="s">
        <v>95</v>
      </c>
      <c r="G9" s="309">
        <v>200</v>
      </c>
      <c r="H9" s="68"/>
      <c r="I9" s="177">
        <v>0</v>
      </c>
      <c r="J9" s="21">
        <v>0</v>
      </c>
      <c r="K9" s="22">
        <v>17.88</v>
      </c>
      <c r="L9" s="185">
        <v>69.66</v>
      </c>
      <c r="M9" s="177">
        <v>0</v>
      </c>
      <c r="N9" s="21">
        <v>0</v>
      </c>
      <c r="O9" s="21">
        <v>0</v>
      </c>
      <c r="P9" s="21">
        <v>0</v>
      </c>
      <c r="Q9" s="42">
        <v>0</v>
      </c>
      <c r="R9" s="20">
        <v>0.05</v>
      </c>
      <c r="S9" s="21">
        <v>0.03</v>
      </c>
      <c r="T9" s="21">
        <v>0.03</v>
      </c>
      <c r="U9" s="21">
        <v>0</v>
      </c>
      <c r="V9" s="21">
        <v>0.09</v>
      </c>
      <c r="W9" s="21">
        <v>0</v>
      </c>
      <c r="X9" s="21">
        <v>0</v>
      </c>
      <c r="Y9" s="42">
        <v>0</v>
      </c>
    </row>
    <row r="10" spans="2:25" s="32" customFormat="1" ht="26.45" customHeight="1" x14ac:dyDescent="0.25">
      <c r="B10" s="343"/>
      <c r="C10" s="82"/>
      <c r="D10" s="276"/>
      <c r="E10" s="106"/>
      <c r="F10" s="101" t="s">
        <v>21</v>
      </c>
      <c r="G10" s="270">
        <f>SUM(G6:G9)</f>
        <v>510</v>
      </c>
      <c r="H10" s="269"/>
      <c r="I10" s="272">
        <f t="shared" ref="I10:Y10" si="0">SUM(I6:I9)</f>
        <v>25.2</v>
      </c>
      <c r="J10" s="271">
        <f t="shared" si="0"/>
        <v>25.11</v>
      </c>
      <c r="K10" s="274">
        <f t="shared" si="0"/>
        <v>42.72</v>
      </c>
      <c r="L10" s="293">
        <f t="shared" si="0"/>
        <v>501.1</v>
      </c>
      <c r="M10" s="272">
        <f t="shared" si="0"/>
        <v>0.16999999999999998</v>
      </c>
      <c r="N10" s="271">
        <f t="shared" si="0"/>
        <v>0.6</v>
      </c>
      <c r="O10" s="271">
        <f t="shared" si="0"/>
        <v>39.82</v>
      </c>
      <c r="P10" s="271">
        <f t="shared" si="0"/>
        <v>280</v>
      </c>
      <c r="Q10" s="273">
        <f t="shared" si="0"/>
        <v>3.0100000000000002</v>
      </c>
      <c r="R10" s="397">
        <f t="shared" si="0"/>
        <v>382.51</v>
      </c>
      <c r="S10" s="271">
        <f t="shared" si="0"/>
        <v>405.2</v>
      </c>
      <c r="T10" s="271">
        <f t="shared" si="0"/>
        <v>44.27</v>
      </c>
      <c r="U10" s="271">
        <f t="shared" si="0"/>
        <v>3.46</v>
      </c>
      <c r="V10" s="271">
        <f t="shared" si="0"/>
        <v>431.27</v>
      </c>
      <c r="W10" s="271">
        <f t="shared" si="0"/>
        <v>3.8599999999999997E-3</v>
      </c>
      <c r="X10" s="271">
        <f t="shared" si="0"/>
        <v>3.3350000000000005E-2</v>
      </c>
      <c r="Y10" s="273">
        <f t="shared" si="0"/>
        <v>0.16</v>
      </c>
    </row>
    <row r="11" spans="2:25" s="32" customFormat="1" ht="26.45" customHeight="1" thickBot="1" x14ac:dyDescent="0.3">
      <c r="B11" s="355"/>
      <c r="C11" s="87"/>
      <c r="D11" s="169"/>
      <c r="E11" s="108"/>
      <c r="F11" s="248" t="s">
        <v>22</v>
      </c>
      <c r="G11" s="161"/>
      <c r="H11" s="417"/>
      <c r="I11" s="155"/>
      <c r="J11" s="97"/>
      <c r="K11" s="251"/>
      <c r="L11" s="418">
        <f>L10/23.5</f>
        <v>21.323404255319151</v>
      </c>
      <c r="M11" s="165"/>
      <c r="N11" s="166"/>
      <c r="O11" s="166"/>
      <c r="P11" s="166"/>
      <c r="Q11" s="252"/>
      <c r="R11" s="256"/>
      <c r="S11" s="166"/>
      <c r="T11" s="166"/>
      <c r="U11" s="166"/>
      <c r="V11" s="166"/>
      <c r="W11" s="166"/>
      <c r="X11" s="166"/>
      <c r="Y11" s="252"/>
    </row>
    <row r="12" spans="2:25" s="32" customFormat="1" ht="26.45" customHeight="1" x14ac:dyDescent="0.25">
      <c r="B12" s="358" t="s">
        <v>7</v>
      </c>
      <c r="C12" s="488"/>
      <c r="D12" s="549">
        <v>13</v>
      </c>
      <c r="E12" s="534" t="s">
        <v>8</v>
      </c>
      <c r="F12" s="560" t="s">
        <v>136</v>
      </c>
      <c r="G12" s="561">
        <v>60</v>
      </c>
      <c r="H12" s="534"/>
      <c r="I12" s="562">
        <v>1.1200000000000001</v>
      </c>
      <c r="J12" s="830">
        <v>4.2699999999999996</v>
      </c>
      <c r="K12" s="564">
        <v>6.02</v>
      </c>
      <c r="L12" s="564">
        <v>68.62</v>
      </c>
      <c r="M12" s="167">
        <v>0.03</v>
      </c>
      <c r="N12" s="35">
        <v>0.04</v>
      </c>
      <c r="O12" s="35">
        <v>3.29</v>
      </c>
      <c r="P12" s="35">
        <v>450</v>
      </c>
      <c r="Q12" s="36">
        <v>0</v>
      </c>
      <c r="R12" s="167">
        <v>14.45</v>
      </c>
      <c r="S12" s="35">
        <v>29.75</v>
      </c>
      <c r="T12" s="35">
        <v>18.420000000000002</v>
      </c>
      <c r="U12" s="35">
        <v>0.54</v>
      </c>
      <c r="V12" s="35">
        <v>161.77000000000001</v>
      </c>
      <c r="W12" s="35">
        <v>2E-3</v>
      </c>
      <c r="X12" s="35">
        <v>0</v>
      </c>
      <c r="Y12" s="36">
        <v>0</v>
      </c>
    </row>
    <row r="13" spans="2:25" s="32" customFormat="1" ht="26.45" customHeight="1" x14ac:dyDescent="0.25">
      <c r="B13" s="343"/>
      <c r="C13" s="82"/>
      <c r="D13" s="68">
        <v>34</v>
      </c>
      <c r="E13" s="106" t="s">
        <v>9</v>
      </c>
      <c r="F13" s="344" t="s">
        <v>60</v>
      </c>
      <c r="G13" s="234">
        <v>200</v>
      </c>
      <c r="H13" s="82"/>
      <c r="I13" s="134">
        <v>9.19</v>
      </c>
      <c r="J13" s="57">
        <v>5.64</v>
      </c>
      <c r="K13" s="136">
        <v>13.63</v>
      </c>
      <c r="L13" s="136">
        <v>141.18</v>
      </c>
      <c r="M13" s="156">
        <v>0.16</v>
      </c>
      <c r="N13" s="56">
        <v>0.08</v>
      </c>
      <c r="O13" s="56">
        <v>2.73</v>
      </c>
      <c r="P13" s="56">
        <v>110</v>
      </c>
      <c r="Q13" s="57">
        <v>0</v>
      </c>
      <c r="R13" s="156">
        <v>24.39</v>
      </c>
      <c r="S13" s="56">
        <v>101</v>
      </c>
      <c r="T13" s="56">
        <v>29.04</v>
      </c>
      <c r="U13" s="56">
        <v>2.08</v>
      </c>
      <c r="V13" s="56">
        <v>339.52</v>
      </c>
      <c r="W13" s="56">
        <v>4.28E-3</v>
      </c>
      <c r="X13" s="56">
        <v>2.31E-3</v>
      </c>
      <c r="Y13" s="133">
        <v>0.03</v>
      </c>
    </row>
    <row r="14" spans="2:25" s="32" customFormat="1" ht="26.45" customHeight="1" x14ac:dyDescent="0.25">
      <c r="B14" s="339"/>
      <c r="C14" s="104"/>
      <c r="D14" s="68">
        <v>250</v>
      </c>
      <c r="E14" s="106" t="s">
        <v>10</v>
      </c>
      <c r="F14" s="344" t="s">
        <v>144</v>
      </c>
      <c r="G14" s="234">
        <v>90</v>
      </c>
      <c r="H14" s="82"/>
      <c r="I14" s="59">
        <v>19.41</v>
      </c>
      <c r="J14" s="61">
        <v>18.239999999999998</v>
      </c>
      <c r="K14" s="119">
        <v>0.98</v>
      </c>
      <c r="L14" s="119">
        <v>246.99</v>
      </c>
      <c r="M14" s="177">
        <v>0.08</v>
      </c>
      <c r="N14" s="21">
        <v>0.15</v>
      </c>
      <c r="O14" s="21">
        <v>0.9</v>
      </c>
      <c r="P14" s="21">
        <v>40</v>
      </c>
      <c r="Q14" s="22">
        <v>0.03</v>
      </c>
      <c r="R14" s="177">
        <v>27.6</v>
      </c>
      <c r="S14" s="21">
        <v>162.01</v>
      </c>
      <c r="T14" s="21">
        <v>20.46</v>
      </c>
      <c r="U14" s="21">
        <v>1.42</v>
      </c>
      <c r="V14" s="21">
        <v>232.21</v>
      </c>
      <c r="W14" s="21">
        <v>5.0000000000000001E-3</v>
      </c>
      <c r="X14" s="21">
        <v>2.0000000000000001E-4</v>
      </c>
      <c r="Y14" s="42">
        <v>0.13</v>
      </c>
    </row>
    <row r="15" spans="2:25" s="32" customFormat="1" ht="35.25" customHeight="1" x14ac:dyDescent="0.25">
      <c r="B15" s="339"/>
      <c r="C15" s="215"/>
      <c r="D15" s="68">
        <v>52</v>
      </c>
      <c r="E15" s="106" t="s">
        <v>57</v>
      </c>
      <c r="F15" s="344" t="s">
        <v>145</v>
      </c>
      <c r="G15" s="234">
        <v>150</v>
      </c>
      <c r="H15" s="82"/>
      <c r="I15" s="20">
        <v>3.31</v>
      </c>
      <c r="J15" s="22">
        <v>5.56</v>
      </c>
      <c r="K15" s="118">
        <v>25.99</v>
      </c>
      <c r="L15" s="118">
        <v>167.07</v>
      </c>
      <c r="M15" s="177">
        <v>0.15</v>
      </c>
      <c r="N15" s="21">
        <v>0.1</v>
      </c>
      <c r="O15" s="21">
        <v>14</v>
      </c>
      <c r="P15" s="21">
        <v>20</v>
      </c>
      <c r="Q15" s="22">
        <v>0.08</v>
      </c>
      <c r="R15" s="177">
        <v>17.149999999999999</v>
      </c>
      <c r="S15" s="21">
        <v>89.9</v>
      </c>
      <c r="T15" s="21">
        <v>35.090000000000003</v>
      </c>
      <c r="U15" s="21">
        <v>1.39</v>
      </c>
      <c r="V15" s="21">
        <v>825.67</v>
      </c>
      <c r="W15" s="21">
        <v>7.7099999999999998E-3</v>
      </c>
      <c r="X15" s="21">
        <v>5.1000000000000004E-4</v>
      </c>
      <c r="Y15" s="42">
        <v>0.05</v>
      </c>
    </row>
    <row r="16" spans="2:25" s="32" customFormat="1" ht="28.5" customHeight="1" x14ac:dyDescent="0.25">
      <c r="B16" s="339"/>
      <c r="C16" s="215"/>
      <c r="D16" s="68">
        <v>114</v>
      </c>
      <c r="E16" s="106" t="s">
        <v>42</v>
      </c>
      <c r="F16" s="344" t="s">
        <v>48</v>
      </c>
      <c r="G16" s="234">
        <v>200</v>
      </c>
      <c r="H16" s="82"/>
      <c r="I16" s="20">
        <v>0</v>
      </c>
      <c r="J16" s="22">
        <v>0</v>
      </c>
      <c r="K16" s="118">
        <v>7.27</v>
      </c>
      <c r="L16" s="118">
        <v>28.73</v>
      </c>
      <c r="M16" s="177">
        <v>0</v>
      </c>
      <c r="N16" s="21">
        <v>0</v>
      </c>
      <c r="O16" s="21">
        <v>0</v>
      </c>
      <c r="P16" s="21">
        <v>0</v>
      </c>
      <c r="Q16" s="22">
        <v>0</v>
      </c>
      <c r="R16" s="177">
        <v>0.26</v>
      </c>
      <c r="S16" s="21">
        <v>0.03</v>
      </c>
      <c r="T16" s="21">
        <v>0.03</v>
      </c>
      <c r="U16" s="21">
        <v>0.02</v>
      </c>
      <c r="V16" s="21">
        <v>0.28999999999999998</v>
      </c>
      <c r="W16" s="21">
        <v>0</v>
      </c>
      <c r="X16" s="21">
        <v>0</v>
      </c>
      <c r="Y16" s="42">
        <v>0</v>
      </c>
    </row>
    <row r="17" spans="2:25" s="32" customFormat="1" ht="26.45" customHeight="1" x14ac:dyDescent="0.25">
      <c r="B17" s="339"/>
      <c r="C17" s="215"/>
      <c r="D17" s="221">
        <v>119</v>
      </c>
      <c r="E17" s="106" t="s">
        <v>14</v>
      </c>
      <c r="F17" s="407" t="s">
        <v>51</v>
      </c>
      <c r="G17" s="106">
        <v>30</v>
      </c>
      <c r="H17" s="82"/>
      <c r="I17" s="20">
        <v>2.2799999999999998</v>
      </c>
      <c r="J17" s="22">
        <v>0.24</v>
      </c>
      <c r="K17" s="118">
        <v>14.76</v>
      </c>
      <c r="L17" s="175">
        <v>70.5</v>
      </c>
      <c r="M17" s="177">
        <v>0.03</v>
      </c>
      <c r="N17" s="21">
        <v>0.01</v>
      </c>
      <c r="O17" s="21">
        <v>0</v>
      </c>
      <c r="P17" s="21">
        <v>0</v>
      </c>
      <c r="Q17" s="22">
        <v>0</v>
      </c>
      <c r="R17" s="177">
        <v>6</v>
      </c>
      <c r="S17" s="21">
        <v>19.5</v>
      </c>
      <c r="T17" s="21">
        <v>4.2</v>
      </c>
      <c r="U17" s="21">
        <v>0.33</v>
      </c>
      <c r="V17" s="21">
        <v>27.9</v>
      </c>
      <c r="W17" s="21">
        <v>9.6000000000000002E-4</v>
      </c>
      <c r="X17" s="21">
        <v>1.8E-3</v>
      </c>
      <c r="Y17" s="42">
        <v>4.3499999999999997E-3</v>
      </c>
    </row>
    <row r="18" spans="2:25" s="32" customFormat="1" ht="26.45" customHeight="1" x14ac:dyDescent="0.25">
      <c r="B18" s="339"/>
      <c r="C18" s="215"/>
      <c r="D18" s="68">
        <v>120</v>
      </c>
      <c r="E18" s="106" t="s">
        <v>15</v>
      </c>
      <c r="F18" s="407" t="s">
        <v>44</v>
      </c>
      <c r="G18" s="106">
        <v>20</v>
      </c>
      <c r="H18" s="82"/>
      <c r="I18" s="20">
        <v>1.32</v>
      </c>
      <c r="J18" s="22">
        <v>0.24</v>
      </c>
      <c r="K18" s="118">
        <v>8.0399999999999991</v>
      </c>
      <c r="L18" s="175">
        <v>39.6</v>
      </c>
      <c r="M18" s="177">
        <v>0.03</v>
      </c>
      <c r="N18" s="21">
        <v>0.02</v>
      </c>
      <c r="O18" s="21">
        <v>0</v>
      </c>
      <c r="P18" s="21">
        <v>0</v>
      </c>
      <c r="Q18" s="22">
        <v>0</v>
      </c>
      <c r="R18" s="177">
        <v>5.8</v>
      </c>
      <c r="S18" s="21">
        <v>30</v>
      </c>
      <c r="T18" s="21">
        <v>9.4</v>
      </c>
      <c r="U18" s="21">
        <v>0.78</v>
      </c>
      <c r="V18" s="21">
        <v>47</v>
      </c>
      <c r="W18" s="21">
        <v>8.8000000000000003E-4</v>
      </c>
      <c r="X18" s="21">
        <v>1E-3</v>
      </c>
      <c r="Y18" s="42">
        <v>0</v>
      </c>
    </row>
    <row r="19" spans="2:25" s="32" customFormat="1" ht="26.45" customHeight="1" x14ac:dyDescent="0.25">
      <c r="B19" s="339"/>
      <c r="C19" s="104"/>
      <c r="D19" s="160"/>
      <c r="E19" s="106"/>
      <c r="F19" s="378" t="s">
        <v>21</v>
      </c>
      <c r="G19" s="173">
        <f>G12+G13+G14+G15+G16+G17+G18</f>
        <v>750</v>
      </c>
      <c r="H19" s="170"/>
      <c r="I19" s="397">
        <f t="shared" ref="I19:Y19" si="1">I12+I13+I14+I15+I16+I17+I18</f>
        <v>36.630000000000003</v>
      </c>
      <c r="J19" s="274">
        <f t="shared" si="1"/>
        <v>34.190000000000005</v>
      </c>
      <c r="K19" s="831">
        <f t="shared" si="1"/>
        <v>76.69</v>
      </c>
      <c r="L19" s="505">
        <f t="shared" si="1"/>
        <v>762.69</v>
      </c>
      <c r="M19" s="272">
        <f t="shared" si="1"/>
        <v>0.48000000000000009</v>
      </c>
      <c r="N19" s="271">
        <f t="shared" si="1"/>
        <v>0.4</v>
      </c>
      <c r="O19" s="271">
        <f t="shared" si="1"/>
        <v>20.92</v>
      </c>
      <c r="P19" s="271">
        <f t="shared" si="1"/>
        <v>620</v>
      </c>
      <c r="Q19" s="274">
        <f t="shared" si="1"/>
        <v>0.11</v>
      </c>
      <c r="R19" s="272">
        <f t="shared" si="1"/>
        <v>95.65</v>
      </c>
      <c r="S19" s="271">
        <f t="shared" si="1"/>
        <v>432.18999999999994</v>
      </c>
      <c r="T19" s="271">
        <f t="shared" si="1"/>
        <v>116.64000000000001</v>
      </c>
      <c r="U19" s="271">
        <f t="shared" si="1"/>
        <v>6.56</v>
      </c>
      <c r="V19" s="271">
        <f t="shared" si="1"/>
        <v>1634.3600000000001</v>
      </c>
      <c r="W19" s="271">
        <f t="shared" si="1"/>
        <v>2.0829999999999998E-2</v>
      </c>
      <c r="X19" s="271">
        <f t="shared" si="1"/>
        <v>5.8199999999999997E-3</v>
      </c>
      <c r="Y19" s="273">
        <f t="shared" si="1"/>
        <v>0.21435000000000001</v>
      </c>
    </row>
    <row r="20" spans="2:25" s="32" customFormat="1" ht="26.45" customHeight="1" thickBot="1" x14ac:dyDescent="0.3">
      <c r="B20" s="360"/>
      <c r="C20" s="491"/>
      <c r="D20" s="131"/>
      <c r="E20" s="123"/>
      <c r="F20" s="435" t="s">
        <v>22</v>
      </c>
      <c r="G20" s="471"/>
      <c r="H20" s="217"/>
      <c r="I20" s="506"/>
      <c r="J20" s="507"/>
      <c r="K20" s="832"/>
      <c r="L20" s="295">
        <f>L19/23.5</f>
        <v>32.454893617021277</v>
      </c>
      <c r="M20" s="508"/>
      <c r="N20" s="509"/>
      <c r="O20" s="509"/>
      <c r="P20" s="509"/>
      <c r="Q20" s="507"/>
      <c r="R20" s="508"/>
      <c r="S20" s="509"/>
      <c r="T20" s="509"/>
      <c r="U20" s="509"/>
      <c r="V20" s="509"/>
      <c r="W20" s="509"/>
      <c r="X20" s="509"/>
      <c r="Y20" s="457"/>
    </row>
    <row r="21" spans="2:25" s="141" customFormat="1" x14ac:dyDescent="0.25">
      <c r="B21" s="138"/>
      <c r="C21" s="138"/>
      <c r="D21" s="149"/>
      <c r="E21" s="152"/>
      <c r="F21" s="27"/>
      <c r="G21" s="27"/>
      <c r="H21" s="138"/>
      <c r="I21" s="139"/>
      <c r="J21" s="138"/>
      <c r="K21" s="27"/>
      <c r="L21" s="140"/>
      <c r="M21" s="27"/>
      <c r="N21" s="27"/>
      <c r="O21" s="27"/>
    </row>
    <row r="22" spans="2:25" s="141" customFormat="1" x14ac:dyDescent="0.25">
      <c r="D22" s="178"/>
      <c r="E22" s="490"/>
    </row>
    <row r="23" spans="2:25" s="141" customFormat="1" x14ac:dyDescent="0.25">
      <c r="D23" s="178"/>
      <c r="E23" s="490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topLeftCell="A4" zoomScale="70" zoomScaleNormal="70" workbookViewId="0">
      <selection activeCell="F6" sqref="F6:G6"/>
    </sheetView>
  </sheetViews>
  <sheetFormatPr defaultRowHeight="15" x14ac:dyDescent="0.25"/>
  <cols>
    <col min="2" max="3" width="16.85546875" customWidth="1"/>
    <col min="4" max="4" width="15.7109375" style="5" customWidth="1"/>
    <col min="5" max="5" width="22.42578125" style="72" customWidth="1"/>
    <col min="6" max="6" width="78.42578125" customWidth="1"/>
    <col min="7" max="7" width="15.42578125" customWidth="1"/>
    <col min="8" max="8" width="15.7109375" customWidth="1"/>
    <col min="10" max="10" width="11.28515625" customWidth="1"/>
    <col min="11" max="11" width="12.85546875" customWidth="1"/>
    <col min="12" max="12" width="23.140625" customWidth="1"/>
    <col min="13" max="13" width="18.42578125" customWidth="1"/>
    <col min="17" max="17" width="9.85546875" customWidth="1"/>
    <col min="23" max="23" width="11" customWidth="1"/>
    <col min="24" max="24" width="10.140625" customWidth="1"/>
  </cols>
  <sheetData>
    <row r="2" spans="2:25" ht="23.25" x14ac:dyDescent="0.35">
      <c r="B2" s="315" t="s">
        <v>1</v>
      </c>
      <c r="C2" s="315"/>
      <c r="D2" s="363"/>
      <c r="E2" s="364" t="s">
        <v>3</v>
      </c>
      <c r="F2" s="315"/>
      <c r="G2" s="317" t="s">
        <v>2</v>
      </c>
      <c r="H2" s="335">
        <v>18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150"/>
      <c r="E3" s="15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9" t="s">
        <v>24</v>
      </c>
      <c r="N4" s="870"/>
      <c r="O4" s="884"/>
      <c r="P4" s="884"/>
      <c r="Q4" s="885"/>
      <c r="R4" s="869" t="s">
        <v>25</v>
      </c>
      <c r="S4" s="870"/>
      <c r="T4" s="870"/>
      <c r="U4" s="870"/>
      <c r="V4" s="870"/>
      <c r="W4" s="870"/>
      <c r="X4" s="870"/>
      <c r="Y4" s="871"/>
    </row>
    <row r="5" spans="2:25" s="17" customFormat="1" ht="46.5" thickBot="1" x14ac:dyDescent="0.3">
      <c r="B5" s="873"/>
      <c r="C5" s="873"/>
      <c r="D5" s="876"/>
      <c r="E5" s="873"/>
      <c r="F5" s="873"/>
      <c r="G5" s="873"/>
      <c r="H5" s="873"/>
      <c r="I5" s="515" t="s">
        <v>27</v>
      </c>
      <c r="J5" s="254" t="s">
        <v>28</v>
      </c>
      <c r="K5" s="516" t="s">
        <v>29</v>
      </c>
      <c r="L5" s="892"/>
      <c r="M5" s="211" t="s">
        <v>30</v>
      </c>
      <c r="N5" s="211" t="s">
        <v>86</v>
      </c>
      <c r="O5" s="204" t="s">
        <v>31</v>
      </c>
      <c r="P5" s="546" t="s">
        <v>87</v>
      </c>
      <c r="Q5" s="547" t="s">
        <v>88</v>
      </c>
      <c r="R5" s="548" t="s">
        <v>32</v>
      </c>
      <c r="S5" s="204" t="s">
        <v>33</v>
      </c>
      <c r="T5" s="204" t="s">
        <v>34</v>
      </c>
      <c r="U5" s="547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32" customFormat="1" ht="21.75" customHeight="1" x14ac:dyDescent="0.25">
      <c r="B6" s="337" t="s">
        <v>6</v>
      </c>
      <c r="C6" s="337"/>
      <c r="D6" s="86">
        <v>25</v>
      </c>
      <c r="E6" s="86" t="s">
        <v>8</v>
      </c>
      <c r="F6" s="517" t="s">
        <v>157</v>
      </c>
      <c r="G6" s="86">
        <v>150</v>
      </c>
      <c r="H6" s="188"/>
      <c r="I6" s="167">
        <v>0.6</v>
      </c>
      <c r="J6" s="35">
        <v>0.45</v>
      </c>
      <c r="K6" s="38">
        <v>15.45</v>
      </c>
      <c r="L6" s="198">
        <v>70.5</v>
      </c>
      <c r="M6" s="43">
        <v>0.03</v>
      </c>
      <c r="N6" s="43">
        <v>0.05</v>
      </c>
      <c r="O6" s="33">
        <v>7.5</v>
      </c>
      <c r="P6" s="33">
        <v>0</v>
      </c>
      <c r="Q6" s="44">
        <v>0</v>
      </c>
      <c r="R6" s="167">
        <v>28.5</v>
      </c>
      <c r="S6" s="35">
        <v>24</v>
      </c>
      <c r="T6" s="35">
        <v>18</v>
      </c>
      <c r="U6" s="35">
        <v>0</v>
      </c>
      <c r="V6" s="35">
        <v>235</v>
      </c>
      <c r="W6" s="35">
        <v>1.5E-3</v>
      </c>
      <c r="X6" s="35">
        <v>0</v>
      </c>
      <c r="Y6" s="36">
        <v>0</v>
      </c>
    </row>
    <row r="7" spans="2:25" s="32" customFormat="1" ht="26.45" customHeight="1" x14ac:dyDescent="0.25">
      <c r="B7" s="343"/>
      <c r="C7" s="343"/>
      <c r="D7" s="82">
        <v>86</v>
      </c>
      <c r="E7" s="106" t="s">
        <v>10</v>
      </c>
      <c r="F7" s="80" t="s">
        <v>175</v>
      </c>
      <c r="G7" s="106">
        <v>240</v>
      </c>
      <c r="H7" s="82"/>
      <c r="I7" s="430">
        <v>15.67</v>
      </c>
      <c r="J7" s="431">
        <v>24.4</v>
      </c>
      <c r="K7" s="432">
        <v>24.59</v>
      </c>
      <c r="L7" s="620">
        <v>382.65</v>
      </c>
      <c r="M7" s="177">
        <v>0.47</v>
      </c>
      <c r="N7" s="21">
        <v>0.19</v>
      </c>
      <c r="O7" s="21">
        <v>13.9</v>
      </c>
      <c r="P7" s="21">
        <v>10</v>
      </c>
      <c r="Q7" s="42">
        <v>0.31</v>
      </c>
      <c r="R7" s="20">
        <v>30.88</v>
      </c>
      <c r="S7" s="21">
        <v>212.93</v>
      </c>
      <c r="T7" s="21">
        <v>54.04</v>
      </c>
      <c r="U7" s="21">
        <v>2.82</v>
      </c>
      <c r="V7" s="21">
        <v>978.24</v>
      </c>
      <c r="W7" s="21">
        <v>7.0000000000000001E-3</v>
      </c>
      <c r="X7" s="21">
        <v>1.4E-2</v>
      </c>
      <c r="Y7" s="42">
        <v>0</v>
      </c>
    </row>
    <row r="8" spans="2:25" s="32" customFormat="1" ht="26.45" customHeight="1" x14ac:dyDescent="0.25">
      <c r="B8" s="343"/>
      <c r="C8" s="343"/>
      <c r="D8" s="81">
        <v>113</v>
      </c>
      <c r="E8" s="79" t="s">
        <v>5</v>
      </c>
      <c r="F8" s="333" t="s">
        <v>11</v>
      </c>
      <c r="G8" s="81">
        <v>200</v>
      </c>
      <c r="H8" s="79"/>
      <c r="I8" s="153">
        <v>0.2</v>
      </c>
      <c r="J8" s="16">
        <v>0</v>
      </c>
      <c r="K8" s="37">
        <v>11</v>
      </c>
      <c r="L8" s="158">
        <v>45.6</v>
      </c>
      <c r="M8" s="153">
        <v>0</v>
      </c>
      <c r="N8" s="18">
        <v>0</v>
      </c>
      <c r="O8" s="16">
        <v>1.3</v>
      </c>
      <c r="P8" s="16">
        <v>0</v>
      </c>
      <c r="Q8" s="37">
        <v>0</v>
      </c>
      <c r="R8" s="18">
        <v>15.64</v>
      </c>
      <c r="S8" s="16">
        <v>8.8000000000000007</v>
      </c>
      <c r="T8" s="16">
        <v>4.72</v>
      </c>
      <c r="U8" s="16">
        <v>0.8</v>
      </c>
      <c r="V8" s="16">
        <v>15.34</v>
      </c>
      <c r="W8" s="16">
        <v>0</v>
      </c>
      <c r="X8" s="16">
        <v>0</v>
      </c>
      <c r="Y8" s="37">
        <v>0</v>
      </c>
    </row>
    <row r="9" spans="2:25" s="32" customFormat="1" ht="26.45" customHeight="1" x14ac:dyDescent="0.25">
      <c r="B9" s="343"/>
      <c r="C9" s="343"/>
      <c r="D9" s="84">
        <v>119</v>
      </c>
      <c r="E9" s="81" t="s">
        <v>14</v>
      </c>
      <c r="F9" s="333" t="s">
        <v>51</v>
      </c>
      <c r="G9" s="147">
        <v>20</v>
      </c>
      <c r="H9" s="68"/>
      <c r="I9" s="177">
        <v>1.52</v>
      </c>
      <c r="J9" s="21">
        <v>0.16</v>
      </c>
      <c r="K9" s="42">
        <v>9.84</v>
      </c>
      <c r="L9" s="176">
        <v>47</v>
      </c>
      <c r="M9" s="177">
        <v>0.02</v>
      </c>
      <c r="N9" s="21">
        <v>0.01</v>
      </c>
      <c r="O9" s="21">
        <v>0</v>
      </c>
      <c r="P9" s="21">
        <v>0</v>
      </c>
      <c r="Q9" s="42">
        <v>0</v>
      </c>
      <c r="R9" s="20">
        <v>4</v>
      </c>
      <c r="S9" s="21">
        <v>13</v>
      </c>
      <c r="T9" s="21">
        <v>2.8</v>
      </c>
      <c r="U9" s="20">
        <v>0.22</v>
      </c>
      <c r="V9" s="21">
        <v>18.600000000000001</v>
      </c>
      <c r="W9" s="21">
        <v>6.4000000000000005E-4</v>
      </c>
      <c r="X9" s="20">
        <v>1.1999999999999999E-3</v>
      </c>
      <c r="Y9" s="42">
        <v>2.9</v>
      </c>
    </row>
    <row r="10" spans="2:25" s="32" customFormat="1" ht="26.45" customHeight="1" x14ac:dyDescent="0.25">
      <c r="B10" s="343"/>
      <c r="C10" s="343"/>
      <c r="D10" s="81">
        <v>120</v>
      </c>
      <c r="E10" s="79" t="s">
        <v>15</v>
      </c>
      <c r="F10" s="333" t="s">
        <v>160</v>
      </c>
      <c r="G10" s="276">
        <v>20</v>
      </c>
      <c r="H10" s="354"/>
      <c r="I10" s="177">
        <v>1.32</v>
      </c>
      <c r="J10" s="21">
        <v>0.24</v>
      </c>
      <c r="K10" s="42">
        <v>8.0399999999999991</v>
      </c>
      <c r="L10" s="235">
        <v>39.6</v>
      </c>
      <c r="M10" s="177">
        <v>0.03</v>
      </c>
      <c r="N10" s="20">
        <v>0.02</v>
      </c>
      <c r="O10" s="21">
        <v>0</v>
      </c>
      <c r="P10" s="21">
        <v>0</v>
      </c>
      <c r="Q10" s="42">
        <v>0</v>
      </c>
      <c r="R10" s="177">
        <v>5.8</v>
      </c>
      <c r="S10" s="21">
        <v>30</v>
      </c>
      <c r="T10" s="21">
        <v>9.4</v>
      </c>
      <c r="U10" s="21">
        <v>0.78</v>
      </c>
      <c r="V10" s="21">
        <v>47</v>
      </c>
      <c r="W10" s="21">
        <v>8.8000000000000003E-4</v>
      </c>
      <c r="X10" s="21">
        <v>1E-3</v>
      </c>
      <c r="Y10" s="42">
        <v>0</v>
      </c>
    </row>
    <row r="11" spans="2:25" s="32" customFormat="1" ht="26.45" customHeight="1" x14ac:dyDescent="0.25">
      <c r="B11" s="343"/>
      <c r="C11" s="343"/>
      <c r="D11" s="82"/>
      <c r="E11" s="68"/>
      <c r="F11" s="101" t="s">
        <v>21</v>
      </c>
      <c r="G11" s="170">
        <f>SUM(G6:G10)</f>
        <v>630</v>
      </c>
      <c r="H11" s="68"/>
      <c r="I11" s="125">
        <f t="shared" ref="I11:Y11" si="0">SUM(I6:I10)</f>
        <v>19.309999999999999</v>
      </c>
      <c r="J11" s="30">
        <f t="shared" si="0"/>
        <v>25.249999999999996</v>
      </c>
      <c r="K11" s="48">
        <f t="shared" si="0"/>
        <v>68.919999999999987</v>
      </c>
      <c r="L11" s="218">
        <f>SUM(L6:L10)</f>
        <v>585.35</v>
      </c>
      <c r="M11" s="125">
        <f t="shared" si="0"/>
        <v>0.55000000000000004</v>
      </c>
      <c r="N11" s="30">
        <f t="shared" si="0"/>
        <v>0.27</v>
      </c>
      <c r="O11" s="30">
        <f t="shared" si="0"/>
        <v>22.7</v>
      </c>
      <c r="P11" s="30">
        <f t="shared" si="0"/>
        <v>10</v>
      </c>
      <c r="Q11" s="168">
        <f t="shared" si="0"/>
        <v>0.31</v>
      </c>
      <c r="R11" s="125">
        <f t="shared" si="0"/>
        <v>84.82</v>
      </c>
      <c r="S11" s="30">
        <f t="shared" si="0"/>
        <v>288.73</v>
      </c>
      <c r="T11" s="30">
        <f t="shared" si="0"/>
        <v>88.96</v>
      </c>
      <c r="U11" s="30">
        <f t="shared" si="0"/>
        <v>4.62</v>
      </c>
      <c r="V11" s="30">
        <f t="shared" si="0"/>
        <v>1294.1799999999998</v>
      </c>
      <c r="W11" s="30">
        <f t="shared" si="0"/>
        <v>1.0020000000000001E-2</v>
      </c>
      <c r="X11" s="30">
        <f t="shared" si="0"/>
        <v>1.6199999999999999E-2</v>
      </c>
      <c r="Y11" s="48">
        <f t="shared" si="0"/>
        <v>2.9</v>
      </c>
    </row>
    <row r="12" spans="2:25" s="32" customFormat="1" ht="26.45" customHeight="1" thickBot="1" x14ac:dyDescent="0.3">
      <c r="B12" s="355"/>
      <c r="C12" s="355"/>
      <c r="D12" s="85"/>
      <c r="E12" s="131"/>
      <c r="F12" s="102" t="s">
        <v>22</v>
      </c>
      <c r="G12" s="85"/>
      <c r="H12" s="474"/>
      <c r="I12" s="165"/>
      <c r="J12" s="166"/>
      <c r="K12" s="252"/>
      <c r="L12" s="259">
        <f>L11/23.5</f>
        <v>24.908510638297873</v>
      </c>
      <c r="M12" s="165"/>
      <c r="N12" s="256"/>
      <c r="O12" s="166"/>
      <c r="P12" s="166"/>
      <c r="Q12" s="251"/>
      <c r="R12" s="155"/>
      <c r="S12" s="97"/>
      <c r="T12" s="97"/>
      <c r="U12" s="97"/>
      <c r="V12" s="97"/>
      <c r="W12" s="97"/>
      <c r="X12" s="97"/>
      <c r="Y12" s="98"/>
    </row>
    <row r="13" spans="2:25" s="32" customFormat="1" ht="26.45" customHeight="1" x14ac:dyDescent="0.25">
      <c r="B13" s="336" t="s">
        <v>7</v>
      </c>
      <c r="C13" s="336"/>
      <c r="D13" s="82">
        <v>135</v>
      </c>
      <c r="E13" s="68" t="s">
        <v>20</v>
      </c>
      <c r="F13" s="464" t="s">
        <v>128</v>
      </c>
      <c r="G13" s="306">
        <v>60</v>
      </c>
      <c r="H13" s="82"/>
      <c r="I13" s="199">
        <v>1.2</v>
      </c>
      <c r="J13" s="45">
        <v>5.4</v>
      </c>
      <c r="K13" s="227">
        <v>5.12</v>
      </c>
      <c r="L13" s="465">
        <v>73.2</v>
      </c>
      <c r="M13" s="199">
        <v>0.01</v>
      </c>
      <c r="N13" s="45">
        <v>0.03</v>
      </c>
      <c r="O13" s="45">
        <v>4.2</v>
      </c>
      <c r="P13" s="45">
        <v>90</v>
      </c>
      <c r="Q13" s="46">
        <v>0</v>
      </c>
      <c r="R13" s="200">
        <v>24.6</v>
      </c>
      <c r="S13" s="45">
        <v>22.2</v>
      </c>
      <c r="T13" s="45">
        <v>9</v>
      </c>
      <c r="U13" s="45">
        <v>0.42</v>
      </c>
      <c r="V13" s="45">
        <v>189</v>
      </c>
      <c r="W13" s="45">
        <v>0</v>
      </c>
      <c r="X13" s="45">
        <v>0</v>
      </c>
      <c r="Y13" s="46">
        <v>0</v>
      </c>
    </row>
    <row r="14" spans="2:25" s="32" customFormat="1" ht="26.45" customHeight="1" x14ac:dyDescent="0.25">
      <c r="B14" s="337"/>
      <c r="C14" s="337"/>
      <c r="D14" s="82">
        <v>35</v>
      </c>
      <c r="E14" s="68" t="s">
        <v>74</v>
      </c>
      <c r="F14" s="103" t="s">
        <v>161</v>
      </c>
      <c r="G14" s="147">
        <v>200</v>
      </c>
      <c r="H14" s="82"/>
      <c r="I14" s="54">
        <v>4.91</v>
      </c>
      <c r="J14" s="13">
        <v>9.9600000000000009</v>
      </c>
      <c r="K14" s="23">
        <v>9.02</v>
      </c>
      <c r="L14" s="84">
        <v>146.41</v>
      </c>
      <c r="M14" s="18">
        <v>0.04</v>
      </c>
      <c r="N14" s="18">
        <v>0.03</v>
      </c>
      <c r="O14" s="16">
        <v>0.75</v>
      </c>
      <c r="P14" s="16">
        <v>120</v>
      </c>
      <c r="Q14" s="19">
        <v>0</v>
      </c>
      <c r="R14" s="153">
        <v>12.45</v>
      </c>
      <c r="S14" s="16">
        <v>46.5</v>
      </c>
      <c r="T14" s="16">
        <v>9.68</v>
      </c>
      <c r="U14" s="16">
        <v>0.56999999999999995</v>
      </c>
      <c r="V14" s="16">
        <v>83.7</v>
      </c>
      <c r="W14" s="16">
        <v>1.5E-3</v>
      </c>
      <c r="X14" s="16">
        <v>0</v>
      </c>
      <c r="Y14" s="37">
        <v>0</v>
      </c>
    </row>
    <row r="15" spans="2:25" s="32" customFormat="1" ht="35.25" customHeight="1" x14ac:dyDescent="0.25">
      <c r="B15" s="339"/>
      <c r="C15" s="339"/>
      <c r="D15" s="83">
        <v>88</v>
      </c>
      <c r="E15" s="67" t="s">
        <v>10</v>
      </c>
      <c r="F15" s="226" t="s">
        <v>113</v>
      </c>
      <c r="G15" s="311">
        <v>90</v>
      </c>
      <c r="H15" s="67"/>
      <c r="I15" s="154">
        <v>16.41</v>
      </c>
      <c r="J15" s="13">
        <v>15.33</v>
      </c>
      <c r="K15" s="536">
        <v>1.91</v>
      </c>
      <c r="L15" s="93">
        <v>211.4</v>
      </c>
      <c r="M15" s="54">
        <v>0.05</v>
      </c>
      <c r="N15" s="54">
        <v>0.12</v>
      </c>
      <c r="O15" s="13">
        <v>0.57999999999999996</v>
      </c>
      <c r="P15" s="13">
        <v>50</v>
      </c>
      <c r="Q15" s="39">
        <v>0</v>
      </c>
      <c r="R15" s="54">
        <v>11.23</v>
      </c>
      <c r="S15" s="13">
        <v>156.56</v>
      </c>
      <c r="T15" s="13">
        <v>20.43</v>
      </c>
      <c r="U15" s="13">
        <v>2.27</v>
      </c>
      <c r="V15" s="13">
        <v>276.13</v>
      </c>
      <c r="W15" s="13">
        <v>6.0000000000000001E-3</v>
      </c>
      <c r="X15" s="13">
        <v>0</v>
      </c>
      <c r="Y15" s="39">
        <v>0</v>
      </c>
    </row>
    <row r="16" spans="2:25" s="32" customFormat="1" ht="28.5" customHeight="1" x14ac:dyDescent="0.25">
      <c r="B16" s="339"/>
      <c r="C16" s="339"/>
      <c r="D16" s="81">
        <v>124</v>
      </c>
      <c r="E16" s="79" t="s">
        <v>57</v>
      </c>
      <c r="F16" s="213" t="s">
        <v>162</v>
      </c>
      <c r="G16" s="81">
        <v>150</v>
      </c>
      <c r="H16" s="79"/>
      <c r="I16" s="154">
        <v>3.93</v>
      </c>
      <c r="J16" s="13">
        <v>4.24</v>
      </c>
      <c r="K16" s="39">
        <v>21.84</v>
      </c>
      <c r="L16" s="93">
        <v>140.55000000000001</v>
      </c>
      <c r="M16" s="134">
        <v>0.11</v>
      </c>
      <c r="N16" s="134">
        <v>0.02</v>
      </c>
      <c r="O16" s="56">
        <v>0</v>
      </c>
      <c r="P16" s="56">
        <v>10</v>
      </c>
      <c r="Q16" s="57">
        <v>0.06</v>
      </c>
      <c r="R16" s="156">
        <v>10.9</v>
      </c>
      <c r="S16" s="56">
        <v>74.540000000000006</v>
      </c>
      <c r="T16" s="56">
        <v>26.07</v>
      </c>
      <c r="U16" s="56">
        <v>0.86</v>
      </c>
      <c r="V16" s="56">
        <v>64.319999999999993</v>
      </c>
      <c r="W16" s="56">
        <v>1E-3</v>
      </c>
      <c r="X16" s="56">
        <v>0</v>
      </c>
      <c r="Y16" s="133">
        <v>0</v>
      </c>
    </row>
    <row r="17" spans="2:25" s="32" customFormat="1" ht="26.45" customHeight="1" x14ac:dyDescent="0.25">
      <c r="B17" s="340"/>
      <c r="C17" s="340"/>
      <c r="D17" s="84">
        <v>103</v>
      </c>
      <c r="E17" s="79" t="s">
        <v>18</v>
      </c>
      <c r="F17" s="333" t="s">
        <v>179</v>
      </c>
      <c r="G17" s="81">
        <v>200</v>
      </c>
      <c r="H17" s="164"/>
      <c r="I17" s="153">
        <v>0.15</v>
      </c>
      <c r="J17" s="16">
        <v>0.04</v>
      </c>
      <c r="K17" s="37">
        <v>12.83</v>
      </c>
      <c r="L17" s="549">
        <v>52.45</v>
      </c>
      <c r="M17" s="18">
        <v>0</v>
      </c>
      <c r="N17" s="18">
        <v>0</v>
      </c>
      <c r="O17" s="16">
        <v>1.2</v>
      </c>
      <c r="P17" s="16">
        <v>0</v>
      </c>
      <c r="Q17" s="19">
        <v>0</v>
      </c>
      <c r="R17" s="153">
        <v>6.83</v>
      </c>
      <c r="S17" s="16">
        <v>5.22</v>
      </c>
      <c r="T17" s="550">
        <v>4.5199999999999996</v>
      </c>
      <c r="U17" s="16">
        <v>0.12</v>
      </c>
      <c r="V17" s="16">
        <v>42.79</v>
      </c>
      <c r="W17" s="16">
        <v>0</v>
      </c>
      <c r="X17" s="16">
        <v>0</v>
      </c>
      <c r="Y17" s="39">
        <v>0</v>
      </c>
    </row>
    <row r="18" spans="2:25" s="32" customFormat="1" ht="26.45" customHeight="1" x14ac:dyDescent="0.25">
      <c r="B18" s="340"/>
      <c r="C18" s="340"/>
      <c r="D18" s="404">
        <v>119</v>
      </c>
      <c r="E18" s="82" t="s">
        <v>14</v>
      </c>
      <c r="F18" s="135" t="s">
        <v>51</v>
      </c>
      <c r="G18" s="82">
        <v>45</v>
      </c>
      <c r="H18" s="223"/>
      <c r="I18" s="177">
        <v>3.42</v>
      </c>
      <c r="J18" s="21">
        <v>0.36</v>
      </c>
      <c r="K18" s="42">
        <v>22.14</v>
      </c>
      <c r="L18" s="176">
        <v>105.75</v>
      </c>
      <c r="M18" s="177">
        <v>0.05</v>
      </c>
      <c r="N18" s="21">
        <v>0.01</v>
      </c>
      <c r="O18" s="21">
        <v>0</v>
      </c>
      <c r="P18" s="21">
        <v>0</v>
      </c>
      <c r="Q18" s="42">
        <v>0</v>
      </c>
      <c r="R18" s="177">
        <v>9</v>
      </c>
      <c r="S18" s="21">
        <v>29.25</v>
      </c>
      <c r="T18" s="21">
        <v>6.3</v>
      </c>
      <c r="U18" s="21">
        <v>0.5</v>
      </c>
      <c r="V18" s="21">
        <v>41.85</v>
      </c>
      <c r="W18" s="21">
        <v>1.4E-3</v>
      </c>
      <c r="X18" s="21">
        <v>2E-3</v>
      </c>
      <c r="Y18" s="133">
        <v>6.53</v>
      </c>
    </row>
    <row r="19" spans="2:25" s="32" customFormat="1" ht="26.45" customHeight="1" x14ac:dyDescent="0.25">
      <c r="B19" s="340"/>
      <c r="C19" s="340"/>
      <c r="D19" s="81">
        <v>120</v>
      </c>
      <c r="E19" s="79" t="s">
        <v>15</v>
      </c>
      <c r="F19" s="333" t="s">
        <v>44</v>
      </c>
      <c r="G19" s="276">
        <v>30</v>
      </c>
      <c r="H19" s="354"/>
      <c r="I19" s="177">
        <v>1.98</v>
      </c>
      <c r="J19" s="21">
        <v>0.36</v>
      </c>
      <c r="K19" s="42">
        <v>12.06</v>
      </c>
      <c r="L19" s="235">
        <v>59.4</v>
      </c>
      <c r="M19" s="177">
        <v>0.05</v>
      </c>
      <c r="N19" s="20">
        <v>0.02</v>
      </c>
      <c r="O19" s="21">
        <v>0</v>
      </c>
      <c r="P19" s="21">
        <v>0</v>
      </c>
      <c r="Q19" s="42">
        <v>0</v>
      </c>
      <c r="R19" s="177">
        <v>8.6999999999999993</v>
      </c>
      <c r="S19" s="21">
        <v>45</v>
      </c>
      <c r="T19" s="21">
        <v>14.1</v>
      </c>
      <c r="U19" s="21">
        <v>1.17</v>
      </c>
      <c r="V19" s="21">
        <v>70.5</v>
      </c>
      <c r="W19" s="21">
        <v>1.32E-3</v>
      </c>
      <c r="X19" s="21">
        <v>1.65E-3</v>
      </c>
      <c r="Y19" s="42">
        <v>0.01</v>
      </c>
    </row>
    <row r="20" spans="2:25" s="32" customFormat="1" ht="26.45" customHeight="1" x14ac:dyDescent="0.25">
      <c r="B20" s="339"/>
      <c r="C20" s="339"/>
      <c r="D20" s="87"/>
      <c r="E20" s="160"/>
      <c r="F20" s="101" t="s">
        <v>21</v>
      </c>
      <c r="G20" s="120">
        <f>SUM(G13:G19)</f>
        <v>775</v>
      </c>
      <c r="H20" s="160"/>
      <c r="I20" s="125">
        <f t="shared" ref="I20:K20" si="1">SUM(I13:I19)</f>
        <v>31.999999999999996</v>
      </c>
      <c r="J20" s="30">
        <f t="shared" si="1"/>
        <v>35.69</v>
      </c>
      <c r="K20" s="48">
        <f t="shared" si="1"/>
        <v>84.92</v>
      </c>
      <c r="L20" s="237">
        <f>L13+L14+L15+L16+L17+L18+L19</f>
        <v>789.16</v>
      </c>
      <c r="M20" s="125">
        <f t="shared" ref="M20:Y20" si="2">SUM(M13:M19)</f>
        <v>0.31</v>
      </c>
      <c r="N20" s="30">
        <f t="shared" si="2"/>
        <v>0.22999999999999998</v>
      </c>
      <c r="O20" s="30">
        <f t="shared" si="2"/>
        <v>6.73</v>
      </c>
      <c r="P20" s="30">
        <f t="shared" si="2"/>
        <v>270</v>
      </c>
      <c r="Q20" s="48">
        <f t="shared" si="2"/>
        <v>0.06</v>
      </c>
      <c r="R20" s="31">
        <f t="shared" si="2"/>
        <v>83.710000000000008</v>
      </c>
      <c r="S20" s="30">
        <f t="shared" si="2"/>
        <v>379.27000000000004</v>
      </c>
      <c r="T20" s="30">
        <f t="shared" si="2"/>
        <v>90.1</v>
      </c>
      <c r="U20" s="30">
        <f t="shared" si="2"/>
        <v>5.91</v>
      </c>
      <c r="V20" s="30">
        <f t="shared" si="2"/>
        <v>768.28999999999985</v>
      </c>
      <c r="W20" s="30">
        <f t="shared" si="2"/>
        <v>1.1220000000000001E-2</v>
      </c>
      <c r="X20" s="30">
        <f t="shared" si="2"/>
        <v>3.65E-3</v>
      </c>
      <c r="Y20" s="48">
        <f t="shared" si="2"/>
        <v>6.54</v>
      </c>
    </row>
    <row r="21" spans="2:25" s="141" customFormat="1" ht="28.5" customHeight="1" thickBot="1" x14ac:dyDescent="0.3">
      <c r="B21" s="360"/>
      <c r="C21" s="360"/>
      <c r="D21" s="88"/>
      <c r="E21" s="474"/>
      <c r="F21" s="102" t="s">
        <v>22</v>
      </c>
      <c r="G21" s="85"/>
      <c r="H21" s="131"/>
      <c r="I21" s="127"/>
      <c r="J21" s="47"/>
      <c r="K21" s="73"/>
      <c r="L21" s="231">
        <f>L20/23.5</f>
        <v>33.581276595744683</v>
      </c>
      <c r="M21" s="127"/>
      <c r="N21" s="100"/>
      <c r="O21" s="47"/>
      <c r="P21" s="47"/>
      <c r="Q21" s="73"/>
      <c r="R21" s="100"/>
      <c r="S21" s="47"/>
      <c r="T21" s="47"/>
      <c r="U21" s="47"/>
      <c r="V21" s="47"/>
      <c r="W21" s="47"/>
      <c r="X21" s="47"/>
      <c r="Y21" s="73"/>
    </row>
    <row r="22" spans="2:25" s="141" customFormat="1" x14ac:dyDescent="0.25">
      <c r="D22" s="178"/>
      <c r="E22" s="490"/>
    </row>
    <row r="23" spans="2:25" s="141" customFormat="1" x14ac:dyDescent="0.25">
      <c r="D23" s="178"/>
      <c r="E23" s="490"/>
    </row>
  </sheetData>
  <mergeCells count="11">
    <mergeCell ref="H4:H5"/>
    <mergeCell ref="I4:K4"/>
    <mergeCell ref="L4:L5"/>
    <mergeCell ref="M4:Q4"/>
    <mergeCell ref="R4:Y4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3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topLeftCell="A7" zoomScale="60" zoomScaleNormal="60" workbookViewId="0">
      <selection activeCell="L16" sqref="L16"/>
    </sheetView>
  </sheetViews>
  <sheetFormatPr defaultRowHeight="15" x14ac:dyDescent="0.25"/>
  <cols>
    <col min="2" max="3" width="16.85546875" customWidth="1"/>
    <col min="4" max="4" width="15.7109375" style="5" customWidth="1"/>
    <col min="5" max="5" width="22.42578125" style="72" customWidth="1"/>
    <col min="6" max="6" width="73" customWidth="1"/>
    <col min="7" max="7" width="15.42578125" customWidth="1"/>
    <col min="8" max="8" width="15.7109375" customWidth="1"/>
    <col min="9" max="9" width="12" customWidth="1"/>
    <col min="10" max="10" width="11.28515625" customWidth="1"/>
    <col min="11" max="11" width="12.85546875" customWidth="1"/>
    <col min="12" max="12" width="22.42578125" customWidth="1"/>
    <col min="13" max="13" width="10.28515625" customWidth="1"/>
    <col min="17" max="17" width="9.85546875" customWidth="1"/>
    <col min="23" max="23" width="13" customWidth="1"/>
    <col min="24" max="24" width="13.85546875" customWidth="1"/>
  </cols>
  <sheetData>
    <row r="2" spans="2:25" ht="23.25" x14ac:dyDescent="0.35">
      <c r="B2" s="315" t="s">
        <v>1</v>
      </c>
      <c r="C2" s="315"/>
      <c r="D2" s="363"/>
      <c r="E2" s="364" t="s">
        <v>3</v>
      </c>
      <c r="F2" s="315"/>
      <c r="G2" s="317" t="s">
        <v>2</v>
      </c>
      <c r="H2" s="335">
        <v>19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150"/>
      <c r="E3" s="15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9" t="s">
        <v>24</v>
      </c>
      <c r="N4" s="870"/>
      <c r="O4" s="884"/>
      <c r="P4" s="884"/>
      <c r="Q4" s="885"/>
      <c r="R4" s="869" t="s">
        <v>25</v>
      </c>
      <c r="S4" s="870"/>
      <c r="T4" s="870"/>
      <c r="U4" s="870"/>
      <c r="V4" s="870"/>
      <c r="W4" s="870"/>
      <c r="X4" s="870"/>
      <c r="Y4" s="871"/>
    </row>
    <row r="5" spans="2:25" s="17" customFormat="1" ht="28.5" customHeight="1" thickBot="1" x14ac:dyDescent="0.3">
      <c r="B5" s="873"/>
      <c r="C5" s="877"/>
      <c r="D5" s="876"/>
      <c r="E5" s="873"/>
      <c r="F5" s="873"/>
      <c r="G5" s="873"/>
      <c r="H5" s="873"/>
      <c r="I5" s="303" t="s">
        <v>27</v>
      </c>
      <c r="J5" s="254" t="s">
        <v>28</v>
      </c>
      <c r="K5" s="304" t="s">
        <v>29</v>
      </c>
      <c r="L5" s="892"/>
      <c r="M5" s="211" t="s">
        <v>30</v>
      </c>
      <c r="N5" s="383" t="s">
        <v>86</v>
      </c>
      <c r="O5" s="254" t="s">
        <v>31</v>
      </c>
      <c r="P5" s="399" t="s">
        <v>87</v>
      </c>
      <c r="Q5" s="254" t="s">
        <v>88</v>
      </c>
      <c r="R5" s="384" t="s">
        <v>32</v>
      </c>
      <c r="S5" s="254" t="s">
        <v>33</v>
      </c>
      <c r="T5" s="384" t="s">
        <v>34</v>
      </c>
      <c r="U5" s="254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32" customFormat="1" ht="39" customHeight="1" x14ac:dyDescent="0.25">
      <c r="B6" s="343" t="s">
        <v>6</v>
      </c>
      <c r="C6" s="99"/>
      <c r="D6" s="229">
        <v>301</v>
      </c>
      <c r="E6" s="276" t="s">
        <v>63</v>
      </c>
      <c r="F6" s="492" t="s">
        <v>146</v>
      </c>
      <c r="G6" s="143">
        <v>90</v>
      </c>
      <c r="H6" s="369"/>
      <c r="I6" s="177">
        <v>4.01</v>
      </c>
      <c r="J6" s="21">
        <v>14.35</v>
      </c>
      <c r="K6" s="42">
        <v>26.72</v>
      </c>
      <c r="L6" s="176">
        <v>252.91</v>
      </c>
      <c r="M6" s="199">
        <v>0.03</v>
      </c>
      <c r="N6" s="200">
        <v>0.08</v>
      </c>
      <c r="O6" s="45">
        <v>0.39</v>
      </c>
      <c r="P6" s="45">
        <v>50</v>
      </c>
      <c r="Q6" s="46">
        <v>0.22</v>
      </c>
      <c r="R6" s="199">
        <v>59.01</v>
      </c>
      <c r="S6" s="45">
        <v>65.14</v>
      </c>
      <c r="T6" s="45">
        <v>10.039999999999999</v>
      </c>
      <c r="U6" s="45">
        <v>0.44</v>
      </c>
      <c r="V6" s="45">
        <v>87.11</v>
      </c>
      <c r="W6" s="45">
        <v>4.0000000000000001E-3</v>
      </c>
      <c r="X6" s="45">
        <v>2.5000000000000001E-3</v>
      </c>
      <c r="Y6" s="46">
        <v>2E-3</v>
      </c>
    </row>
    <row r="7" spans="2:25" s="32" customFormat="1" ht="26.45" customHeight="1" x14ac:dyDescent="0.25">
      <c r="B7" s="343"/>
      <c r="C7" s="82"/>
      <c r="D7" s="276">
        <v>59</v>
      </c>
      <c r="E7" s="82" t="s">
        <v>55</v>
      </c>
      <c r="F7" s="184" t="s">
        <v>98</v>
      </c>
      <c r="G7" s="147">
        <v>205</v>
      </c>
      <c r="H7" s="68"/>
      <c r="I7" s="177">
        <v>8.1999999999999993</v>
      </c>
      <c r="J7" s="21">
        <v>8.73</v>
      </c>
      <c r="K7" s="42">
        <v>29.68</v>
      </c>
      <c r="L7" s="176">
        <v>230.33</v>
      </c>
      <c r="M7" s="177">
        <v>0.22</v>
      </c>
      <c r="N7" s="20">
        <v>0.24</v>
      </c>
      <c r="O7" s="21">
        <v>0</v>
      </c>
      <c r="P7" s="21">
        <v>13.53</v>
      </c>
      <c r="Q7" s="22">
        <v>0.12</v>
      </c>
      <c r="R7" s="177">
        <v>47.76</v>
      </c>
      <c r="S7" s="21">
        <v>176.54</v>
      </c>
      <c r="T7" s="21">
        <v>57.95</v>
      </c>
      <c r="U7" s="21">
        <v>1.98</v>
      </c>
      <c r="V7" s="21">
        <v>292.94</v>
      </c>
      <c r="W7" s="21">
        <v>1.7999999999999999E-2</v>
      </c>
      <c r="X7" s="21">
        <v>4.0000000000000001E-3</v>
      </c>
      <c r="Y7" s="42">
        <v>4.7E-2</v>
      </c>
    </row>
    <row r="8" spans="2:25" s="32" customFormat="1" ht="26.45" customHeight="1" x14ac:dyDescent="0.25">
      <c r="B8" s="343"/>
      <c r="C8" s="82"/>
      <c r="D8" s="276">
        <v>114</v>
      </c>
      <c r="E8" s="68" t="s">
        <v>42</v>
      </c>
      <c r="F8" s="214" t="s">
        <v>48</v>
      </c>
      <c r="G8" s="306">
        <v>200</v>
      </c>
      <c r="H8" s="82"/>
      <c r="I8" s="177">
        <v>0</v>
      </c>
      <c r="J8" s="21">
        <v>0</v>
      </c>
      <c r="K8" s="42">
        <v>7.27</v>
      </c>
      <c r="L8" s="235">
        <v>28.73</v>
      </c>
      <c r="M8" s="177">
        <v>0</v>
      </c>
      <c r="N8" s="20">
        <v>0</v>
      </c>
      <c r="O8" s="21">
        <v>0</v>
      </c>
      <c r="P8" s="21">
        <v>0</v>
      </c>
      <c r="Q8" s="42">
        <v>0</v>
      </c>
      <c r="R8" s="177">
        <v>0.26</v>
      </c>
      <c r="S8" s="21">
        <v>0.03</v>
      </c>
      <c r="T8" s="21">
        <v>0.03</v>
      </c>
      <c r="U8" s="21">
        <v>0.02</v>
      </c>
      <c r="V8" s="21">
        <v>0.28999999999999998</v>
      </c>
      <c r="W8" s="21">
        <v>0</v>
      </c>
      <c r="X8" s="21">
        <v>0</v>
      </c>
      <c r="Y8" s="42">
        <v>0</v>
      </c>
    </row>
    <row r="9" spans="2:25" s="32" customFormat="1" ht="26.45" customHeight="1" x14ac:dyDescent="0.25">
      <c r="B9" s="368"/>
      <c r="C9" s="147"/>
      <c r="D9" s="277">
        <v>121</v>
      </c>
      <c r="E9" s="68" t="s">
        <v>14</v>
      </c>
      <c r="F9" s="103" t="s">
        <v>47</v>
      </c>
      <c r="G9" s="147">
        <v>20</v>
      </c>
      <c r="H9" s="82"/>
      <c r="I9" s="20">
        <v>1.5</v>
      </c>
      <c r="J9" s="21">
        <v>0.57999999999999996</v>
      </c>
      <c r="K9" s="22">
        <v>9.9600000000000009</v>
      </c>
      <c r="L9" s="185">
        <v>52.4</v>
      </c>
      <c r="M9" s="177">
        <v>0.02</v>
      </c>
      <c r="N9" s="20">
        <v>0.01</v>
      </c>
      <c r="O9" s="21">
        <v>0</v>
      </c>
      <c r="P9" s="21">
        <v>0</v>
      </c>
      <c r="Q9" s="22">
        <v>0</v>
      </c>
      <c r="R9" s="177">
        <v>3.8</v>
      </c>
      <c r="S9" s="21">
        <v>13</v>
      </c>
      <c r="T9" s="21">
        <v>2.6</v>
      </c>
      <c r="U9" s="21">
        <v>0.24</v>
      </c>
      <c r="V9" s="21">
        <v>18.399999999999999</v>
      </c>
      <c r="W9" s="21">
        <v>0</v>
      </c>
      <c r="X9" s="21">
        <v>0</v>
      </c>
      <c r="Y9" s="42">
        <v>0</v>
      </c>
    </row>
    <row r="10" spans="2:25" s="32" customFormat="1" ht="26.45" customHeight="1" x14ac:dyDescent="0.25">
      <c r="B10" s="343"/>
      <c r="C10" s="82"/>
      <c r="D10" s="276" t="s">
        <v>104</v>
      </c>
      <c r="E10" s="82" t="s">
        <v>18</v>
      </c>
      <c r="F10" s="130" t="s">
        <v>114</v>
      </c>
      <c r="G10" s="82">
        <v>200</v>
      </c>
      <c r="H10" s="236"/>
      <c r="I10" s="177">
        <v>8.25</v>
      </c>
      <c r="J10" s="21">
        <v>6.25</v>
      </c>
      <c r="K10" s="42">
        <v>22</v>
      </c>
      <c r="L10" s="235">
        <v>175</v>
      </c>
      <c r="M10" s="177"/>
      <c r="N10" s="20"/>
      <c r="O10" s="21"/>
      <c r="P10" s="21"/>
      <c r="Q10" s="42"/>
      <c r="R10" s="177"/>
      <c r="S10" s="21"/>
      <c r="T10" s="21"/>
      <c r="U10" s="21"/>
      <c r="V10" s="21"/>
      <c r="W10" s="21"/>
      <c r="X10" s="21"/>
      <c r="Y10" s="42"/>
    </row>
    <row r="11" spans="2:25" s="32" customFormat="1" ht="26.45" customHeight="1" x14ac:dyDescent="0.25">
      <c r="B11" s="343"/>
      <c r="C11" s="82"/>
      <c r="D11" s="276"/>
      <c r="E11" s="82"/>
      <c r="F11" s="111" t="s">
        <v>21</v>
      </c>
      <c r="G11" s="170">
        <f>SUM(G6:G10)</f>
        <v>715</v>
      </c>
      <c r="H11" s="236"/>
      <c r="I11" s="177">
        <f t="shared" ref="I11:Y11" si="0">SUM(I6:I10)</f>
        <v>21.96</v>
      </c>
      <c r="J11" s="21">
        <f t="shared" si="0"/>
        <v>29.909999999999997</v>
      </c>
      <c r="K11" s="42">
        <f t="shared" si="0"/>
        <v>95.63</v>
      </c>
      <c r="L11" s="296">
        <f t="shared" si="0"/>
        <v>739.37</v>
      </c>
      <c r="M11" s="177">
        <f t="shared" si="0"/>
        <v>0.27</v>
      </c>
      <c r="N11" s="21">
        <f t="shared" si="0"/>
        <v>0.33</v>
      </c>
      <c r="O11" s="21">
        <f t="shared" si="0"/>
        <v>0.39</v>
      </c>
      <c r="P11" s="21">
        <f t="shared" si="0"/>
        <v>63.53</v>
      </c>
      <c r="Q11" s="22">
        <f t="shared" si="0"/>
        <v>0.33999999999999997</v>
      </c>
      <c r="R11" s="177">
        <f t="shared" si="0"/>
        <v>110.83</v>
      </c>
      <c r="S11" s="21">
        <f t="shared" si="0"/>
        <v>254.71</v>
      </c>
      <c r="T11" s="21">
        <f t="shared" si="0"/>
        <v>70.62</v>
      </c>
      <c r="U11" s="21">
        <f t="shared" si="0"/>
        <v>2.6799999999999997</v>
      </c>
      <c r="V11" s="21">
        <f t="shared" si="0"/>
        <v>398.74</v>
      </c>
      <c r="W11" s="21">
        <f t="shared" si="0"/>
        <v>2.1999999999999999E-2</v>
      </c>
      <c r="X11" s="21">
        <f t="shared" si="0"/>
        <v>6.5000000000000006E-3</v>
      </c>
      <c r="Y11" s="42">
        <f t="shared" si="0"/>
        <v>4.9000000000000002E-2</v>
      </c>
    </row>
    <row r="12" spans="2:25" s="32" customFormat="1" ht="26.45" customHeight="1" thickBot="1" x14ac:dyDescent="0.3">
      <c r="B12" s="355"/>
      <c r="C12" s="85"/>
      <c r="D12" s="169"/>
      <c r="E12" s="85"/>
      <c r="F12" s="416" t="s">
        <v>22</v>
      </c>
      <c r="G12" s="217"/>
      <c r="H12" s="131"/>
      <c r="I12" s="127"/>
      <c r="J12" s="47"/>
      <c r="K12" s="73"/>
      <c r="L12" s="249">
        <f>L11/23.5</f>
        <v>31.462553191489363</v>
      </c>
      <c r="M12" s="127"/>
      <c r="N12" s="100"/>
      <c r="O12" s="47"/>
      <c r="P12" s="47"/>
      <c r="Q12" s="78"/>
      <c r="R12" s="127"/>
      <c r="S12" s="47"/>
      <c r="T12" s="47"/>
      <c r="U12" s="47"/>
      <c r="V12" s="47"/>
      <c r="W12" s="47"/>
      <c r="X12" s="47"/>
      <c r="Y12" s="73"/>
    </row>
    <row r="13" spans="2:25" s="32" customFormat="1" ht="26.45" customHeight="1" x14ac:dyDescent="0.25">
      <c r="B13" s="358" t="s">
        <v>7</v>
      </c>
      <c r="C13" s="99"/>
      <c r="D13" s="99">
        <v>24</v>
      </c>
      <c r="E13" s="331" t="s">
        <v>8</v>
      </c>
      <c r="F13" s="220" t="s">
        <v>84</v>
      </c>
      <c r="G13" s="229">
        <v>150</v>
      </c>
      <c r="H13" s="334"/>
      <c r="I13" s="199">
        <v>0.6</v>
      </c>
      <c r="J13" s="45">
        <v>0.6</v>
      </c>
      <c r="K13" s="227">
        <v>14.7</v>
      </c>
      <c r="L13" s="480">
        <v>70.5</v>
      </c>
      <c r="M13" s="199">
        <v>0.05</v>
      </c>
      <c r="N13" s="200">
        <v>0.03</v>
      </c>
      <c r="O13" s="45">
        <v>15</v>
      </c>
      <c r="P13" s="45">
        <v>0</v>
      </c>
      <c r="Q13" s="46">
        <v>0</v>
      </c>
      <c r="R13" s="200">
        <v>24</v>
      </c>
      <c r="S13" s="45">
        <v>16.5</v>
      </c>
      <c r="T13" s="45">
        <v>13.5</v>
      </c>
      <c r="U13" s="45">
        <v>3.3</v>
      </c>
      <c r="V13" s="45">
        <v>417</v>
      </c>
      <c r="W13" s="45">
        <v>3.0000000000000001E-3</v>
      </c>
      <c r="X13" s="45">
        <v>4.4999999999999999E-4</v>
      </c>
      <c r="Y13" s="46">
        <v>0.01</v>
      </c>
    </row>
    <row r="14" spans="2:25" s="32" customFormat="1" ht="26.45" customHeight="1" x14ac:dyDescent="0.25">
      <c r="B14" s="343"/>
      <c r="C14" s="104"/>
      <c r="D14" s="82">
        <v>138</v>
      </c>
      <c r="E14" s="82" t="s">
        <v>185</v>
      </c>
      <c r="F14" s="789" t="s">
        <v>184</v>
      </c>
      <c r="G14" s="147">
        <v>200</v>
      </c>
      <c r="H14" s="68"/>
      <c r="I14" s="156">
        <v>6.03</v>
      </c>
      <c r="J14" s="56">
        <v>6.38</v>
      </c>
      <c r="K14" s="133">
        <v>11.17</v>
      </c>
      <c r="L14" s="221">
        <v>126.47</v>
      </c>
      <c r="M14" s="156">
        <v>0.08</v>
      </c>
      <c r="N14" s="134">
        <v>0.08</v>
      </c>
      <c r="O14" s="13">
        <v>5.73</v>
      </c>
      <c r="P14" s="13">
        <v>120</v>
      </c>
      <c r="Q14" s="39">
        <v>0.02</v>
      </c>
      <c r="R14" s="154">
        <v>23.55</v>
      </c>
      <c r="S14" s="13">
        <v>88.42</v>
      </c>
      <c r="T14" s="13">
        <v>23.21</v>
      </c>
      <c r="U14" s="13">
        <v>1.27</v>
      </c>
      <c r="V14" s="13">
        <v>411.47</v>
      </c>
      <c r="W14" s="13">
        <v>5.0000000000000001E-3</v>
      </c>
      <c r="X14" s="13">
        <v>0</v>
      </c>
      <c r="Y14" s="39">
        <v>0</v>
      </c>
    </row>
    <row r="15" spans="2:25" s="32" customFormat="1" ht="34.5" customHeight="1" x14ac:dyDescent="0.25">
      <c r="B15" s="339"/>
      <c r="C15" s="215"/>
      <c r="D15" s="82">
        <v>177</v>
      </c>
      <c r="E15" s="106" t="s">
        <v>10</v>
      </c>
      <c r="F15" s="214" t="s">
        <v>147</v>
      </c>
      <c r="G15" s="276">
        <v>90</v>
      </c>
      <c r="H15" s="276"/>
      <c r="I15" s="177">
        <v>15.77</v>
      </c>
      <c r="J15" s="21">
        <v>13.36</v>
      </c>
      <c r="K15" s="42">
        <v>1.61</v>
      </c>
      <c r="L15" s="118">
        <v>190.47</v>
      </c>
      <c r="M15" s="177">
        <v>7.0000000000000007E-2</v>
      </c>
      <c r="N15" s="20">
        <v>0.12</v>
      </c>
      <c r="O15" s="21">
        <v>1.7</v>
      </c>
      <c r="P15" s="21">
        <v>110</v>
      </c>
      <c r="Q15" s="42">
        <v>0.01</v>
      </c>
      <c r="R15" s="20">
        <v>20.18</v>
      </c>
      <c r="S15" s="21">
        <v>132.25</v>
      </c>
      <c r="T15" s="21">
        <v>19.47</v>
      </c>
      <c r="U15" s="21">
        <v>1.1399999999999999</v>
      </c>
      <c r="V15" s="21">
        <v>222.69</v>
      </c>
      <c r="W15" s="21">
        <v>4.3099999999999996E-3</v>
      </c>
      <c r="X15" s="21">
        <v>2.3000000000000001E-4</v>
      </c>
      <c r="Y15" s="42">
        <v>0.1</v>
      </c>
    </row>
    <row r="16" spans="2:25" s="32" customFormat="1" ht="27" customHeight="1" x14ac:dyDescent="0.25">
      <c r="B16" s="339"/>
      <c r="C16" s="215"/>
      <c r="D16" s="82">
        <v>55</v>
      </c>
      <c r="E16" s="106" t="s">
        <v>57</v>
      </c>
      <c r="F16" s="214" t="s">
        <v>148</v>
      </c>
      <c r="G16" s="276">
        <v>150</v>
      </c>
      <c r="H16" s="276"/>
      <c r="I16" s="156">
        <v>3.55</v>
      </c>
      <c r="J16" s="56">
        <v>4.8499999999999996</v>
      </c>
      <c r="K16" s="133">
        <v>24.29</v>
      </c>
      <c r="L16" s="136">
        <v>155.04</v>
      </c>
      <c r="M16" s="156">
        <v>0.04</v>
      </c>
      <c r="N16" s="134">
        <v>0.03</v>
      </c>
      <c r="O16" s="56">
        <v>0</v>
      </c>
      <c r="P16" s="56">
        <v>20</v>
      </c>
      <c r="Q16" s="133">
        <v>0.09</v>
      </c>
      <c r="R16" s="134">
        <v>16.149999999999999</v>
      </c>
      <c r="S16" s="56">
        <v>114.49</v>
      </c>
      <c r="T16" s="56">
        <v>14</v>
      </c>
      <c r="U16" s="56">
        <v>0.65</v>
      </c>
      <c r="V16" s="56">
        <v>58.88</v>
      </c>
      <c r="W16" s="56">
        <v>1.0000000000000001E-5</v>
      </c>
      <c r="X16" s="56">
        <v>1.333E-2</v>
      </c>
      <c r="Y16" s="133">
        <v>0.02</v>
      </c>
    </row>
    <row r="17" spans="2:25" s="32" customFormat="1" ht="38.25" customHeight="1" x14ac:dyDescent="0.25">
      <c r="B17" s="339"/>
      <c r="C17" s="215"/>
      <c r="D17" s="82">
        <v>104</v>
      </c>
      <c r="E17" s="106" t="s">
        <v>18</v>
      </c>
      <c r="F17" s="410" t="s">
        <v>99</v>
      </c>
      <c r="G17" s="309">
        <v>200</v>
      </c>
      <c r="H17" s="68"/>
      <c r="I17" s="177">
        <v>0</v>
      </c>
      <c r="J17" s="21">
        <v>0</v>
      </c>
      <c r="K17" s="42">
        <v>14.16</v>
      </c>
      <c r="L17" s="118">
        <v>55.48</v>
      </c>
      <c r="M17" s="177">
        <v>0.09</v>
      </c>
      <c r="N17" s="21">
        <v>0.1</v>
      </c>
      <c r="O17" s="21">
        <v>2.94</v>
      </c>
      <c r="P17" s="21">
        <v>0.08</v>
      </c>
      <c r="Q17" s="42">
        <v>0.96</v>
      </c>
      <c r="R17" s="20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42">
        <v>0</v>
      </c>
    </row>
    <row r="18" spans="2:25" s="32" customFormat="1" ht="26.45" customHeight="1" x14ac:dyDescent="0.25">
      <c r="B18" s="339"/>
      <c r="C18" s="215"/>
      <c r="D18" s="136">
        <v>119</v>
      </c>
      <c r="E18" s="106" t="s">
        <v>14</v>
      </c>
      <c r="F18" s="95" t="s">
        <v>51</v>
      </c>
      <c r="G18" s="276">
        <v>30</v>
      </c>
      <c r="H18" s="68"/>
      <c r="I18" s="177">
        <v>2.2799999999999998</v>
      </c>
      <c r="J18" s="21">
        <v>0.24</v>
      </c>
      <c r="K18" s="42">
        <v>14.76</v>
      </c>
      <c r="L18" s="235">
        <v>70.5</v>
      </c>
      <c r="M18" s="177">
        <v>0.03</v>
      </c>
      <c r="N18" s="20">
        <v>0.01</v>
      </c>
      <c r="O18" s="21">
        <v>0</v>
      </c>
      <c r="P18" s="21">
        <v>0</v>
      </c>
      <c r="Q18" s="42">
        <v>0</v>
      </c>
      <c r="R18" s="177">
        <v>6</v>
      </c>
      <c r="S18" s="21">
        <v>19.5</v>
      </c>
      <c r="T18" s="21">
        <v>4.2</v>
      </c>
      <c r="U18" s="21">
        <v>0.33</v>
      </c>
      <c r="V18" s="21">
        <v>27.9</v>
      </c>
      <c r="W18" s="21">
        <v>9.6000000000000002E-4</v>
      </c>
      <c r="X18" s="21">
        <v>1.8E-3</v>
      </c>
      <c r="Y18" s="42">
        <v>4.3499999999999997E-3</v>
      </c>
    </row>
    <row r="19" spans="2:25" s="32" customFormat="1" ht="23.25" customHeight="1" x14ac:dyDescent="0.25">
      <c r="B19" s="339"/>
      <c r="C19" s="215"/>
      <c r="D19" s="82">
        <v>120</v>
      </c>
      <c r="E19" s="106" t="s">
        <v>15</v>
      </c>
      <c r="F19" s="95" t="s">
        <v>44</v>
      </c>
      <c r="G19" s="276">
        <v>20</v>
      </c>
      <c r="H19" s="223"/>
      <c r="I19" s="177">
        <v>1.32</v>
      </c>
      <c r="J19" s="21">
        <v>0.24</v>
      </c>
      <c r="K19" s="42">
        <v>8.0399999999999991</v>
      </c>
      <c r="L19" s="235">
        <v>39.6</v>
      </c>
      <c r="M19" s="177">
        <v>0.03</v>
      </c>
      <c r="N19" s="20">
        <v>0.02</v>
      </c>
      <c r="O19" s="21">
        <v>0</v>
      </c>
      <c r="P19" s="21">
        <v>0</v>
      </c>
      <c r="Q19" s="42">
        <v>0</v>
      </c>
      <c r="R19" s="177">
        <v>5.8</v>
      </c>
      <c r="S19" s="21">
        <v>30</v>
      </c>
      <c r="T19" s="21">
        <v>9.4</v>
      </c>
      <c r="U19" s="21">
        <v>0.78</v>
      </c>
      <c r="V19" s="21">
        <v>47</v>
      </c>
      <c r="W19" s="21">
        <v>8.8000000000000003E-4</v>
      </c>
      <c r="X19" s="21">
        <v>1E-3</v>
      </c>
      <c r="Y19" s="42">
        <v>0</v>
      </c>
    </row>
    <row r="20" spans="2:25" s="32" customFormat="1" ht="23.25" customHeight="1" x14ac:dyDescent="0.25">
      <c r="B20" s="339"/>
      <c r="C20" s="104"/>
      <c r="D20" s="87"/>
      <c r="E20" s="108"/>
      <c r="F20" s="101" t="s">
        <v>21</v>
      </c>
      <c r="G20" s="289">
        <f>G13+G14+G15+G16+G17+G18+G19</f>
        <v>840</v>
      </c>
      <c r="H20" s="510"/>
      <c r="I20" s="272">
        <f t="shared" ref="I20:Y20" si="1">I13+I14+I15+I16+I17+I18+I19</f>
        <v>29.55</v>
      </c>
      <c r="J20" s="271">
        <f t="shared" si="1"/>
        <v>25.669999999999995</v>
      </c>
      <c r="K20" s="273">
        <f t="shared" si="1"/>
        <v>88.72999999999999</v>
      </c>
      <c r="L20" s="505">
        <f t="shared" si="1"/>
        <v>708.06000000000006</v>
      </c>
      <c r="M20" s="272">
        <f t="shared" si="1"/>
        <v>0.39</v>
      </c>
      <c r="N20" s="397">
        <f t="shared" si="1"/>
        <v>0.39</v>
      </c>
      <c r="O20" s="271">
        <f t="shared" si="1"/>
        <v>25.37</v>
      </c>
      <c r="P20" s="271">
        <f t="shared" si="1"/>
        <v>250.08</v>
      </c>
      <c r="Q20" s="273">
        <f t="shared" si="1"/>
        <v>1.08</v>
      </c>
      <c r="R20" s="397">
        <f t="shared" si="1"/>
        <v>95.679999999999993</v>
      </c>
      <c r="S20" s="271">
        <f t="shared" si="1"/>
        <v>401.16</v>
      </c>
      <c r="T20" s="271">
        <f t="shared" si="1"/>
        <v>83.780000000000015</v>
      </c>
      <c r="U20" s="271">
        <f t="shared" si="1"/>
        <v>7.4700000000000006</v>
      </c>
      <c r="V20" s="271">
        <f t="shared" si="1"/>
        <v>1184.9400000000003</v>
      </c>
      <c r="W20" s="271">
        <f t="shared" si="1"/>
        <v>1.4160000000000001E-2</v>
      </c>
      <c r="X20" s="271">
        <f t="shared" si="1"/>
        <v>1.6810000000000002E-2</v>
      </c>
      <c r="Y20" s="273">
        <f t="shared" si="1"/>
        <v>0.13435</v>
      </c>
    </row>
    <row r="21" spans="2:25" s="32" customFormat="1" ht="23.25" customHeight="1" thickBot="1" x14ac:dyDescent="0.3">
      <c r="B21" s="360"/>
      <c r="C21" s="491"/>
      <c r="D21" s="85"/>
      <c r="E21" s="123"/>
      <c r="F21" s="102" t="s">
        <v>22</v>
      </c>
      <c r="G21" s="466"/>
      <c r="H21" s="511"/>
      <c r="I21" s="508"/>
      <c r="J21" s="509"/>
      <c r="K21" s="457"/>
      <c r="L21" s="295">
        <f>L20/23.5</f>
        <v>30.130212765957449</v>
      </c>
      <c r="M21" s="508"/>
      <c r="N21" s="506"/>
      <c r="O21" s="509"/>
      <c r="P21" s="509"/>
      <c r="Q21" s="457"/>
      <c r="R21" s="506"/>
      <c r="S21" s="509"/>
      <c r="T21" s="509"/>
      <c r="U21" s="509"/>
      <c r="V21" s="509"/>
      <c r="W21" s="509"/>
      <c r="X21" s="509"/>
      <c r="Y21" s="457"/>
    </row>
    <row r="22" spans="2:25" s="141" customFormat="1" x14ac:dyDescent="0.25">
      <c r="D22" s="178"/>
      <c r="E22" s="490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B43"/>
  <sheetViews>
    <sheetView tabSelected="1" topLeftCell="A13" zoomScale="62" zoomScaleNormal="62" workbookViewId="0">
      <selection activeCell="L20" sqref="L20"/>
    </sheetView>
  </sheetViews>
  <sheetFormatPr defaultRowHeight="15" x14ac:dyDescent="0.25"/>
  <cols>
    <col min="2" max="2" width="20" customWidth="1"/>
    <col min="3" max="3" width="20.7109375" customWidth="1"/>
    <col min="4" max="4" width="20.42578125" style="5" customWidth="1"/>
    <col min="5" max="5" width="19" customWidth="1"/>
    <col min="6" max="6" width="60.140625" customWidth="1"/>
    <col min="7" max="7" width="13.85546875" customWidth="1"/>
    <col min="8" max="8" width="10.85546875" customWidth="1"/>
    <col min="9" max="9" width="11.5703125" customWidth="1"/>
    <col min="10" max="10" width="11.28515625" customWidth="1"/>
    <col min="11" max="11" width="17.5703125" customWidth="1"/>
    <col min="12" max="12" width="21.85546875" customWidth="1"/>
    <col min="13" max="13" width="11.28515625" customWidth="1"/>
    <col min="16" max="16" width="10.5703125" customWidth="1"/>
    <col min="23" max="23" width="12.7109375" customWidth="1"/>
    <col min="24" max="24" width="11.5703125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16">
        <v>2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31.5" customHeight="1" thickBot="1" x14ac:dyDescent="0.3">
      <c r="B4" s="872" t="s">
        <v>0</v>
      </c>
      <c r="C4" s="872"/>
      <c r="D4" s="874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79"/>
      <c r="L4" s="875" t="s">
        <v>116</v>
      </c>
      <c r="M4" s="865" t="s">
        <v>24</v>
      </c>
      <c r="N4" s="866"/>
      <c r="O4" s="867"/>
      <c r="P4" s="867"/>
      <c r="Q4" s="868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31.5" thickBot="1" x14ac:dyDescent="0.3">
      <c r="B5" s="873"/>
      <c r="C5" s="873"/>
      <c r="D5" s="873"/>
      <c r="E5" s="873"/>
      <c r="F5" s="873"/>
      <c r="G5" s="873"/>
      <c r="H5" s="873"/>
      <c r="I5" s="266" t="s">
        <v>27</v>
      </c>
      <c r="J5" s="254" t="s">
        <v>28</v>
      </c>
      <c r="K5" s="260" t="s">
        <v>29</v>
      </c>
      <c r="L5" s="876"/>
      <c r="M5" s="262" t="s">
        <v>30</v>
      </c>
      <c r="N5" s="262" t="s">
        <v>86</v>
      </c>
      <c r="O5" s="262" t="s">
        <v>31</v>
      </c>
      <c r="P5" s="263" t="s">
        <v>87</v>
      </c>
      <c r="Q5" s="262" t="s">
        <v>88</v>
      </c>
      <c r="R5" s="262" t="s">
        <v>32</v>
      </c>
      <c r="S5" s="262" t="s">
        <v>33</v>
      </c>
      <c r="T5" s="262" t="s">
        <v>34</v>
      </c>
      <c r="U5" s="262" t="s">
        <v>35</v>
      </c>
      <c r="V5" s="262" t="s">
        <v>89</v>
      </c>
      <c r="W5" s="262" t="s">
        <v>90</v>
      </c>
      <c r="X5" s="262" t="s">
        <v>91</v>
      </c>
      <c r="Y5" s="425" t="s">
        <v>92</v>
      </c>
    </row>
    <row r="6" spans="2:25" s="17" customFormat="1" ht="26.45" customHeight="1" x14ac:dyDescent="0.25">
      <c r="B6" s="319" t="s">
        <v>6</v>
      </c>
      <c r="C6" s="267"/>
      <c r="D6" s="210" t="s">
        <v>43</v>
      </c>
      <c r="E6" s="286" t="s">
        <v>20</v>
      </c>
      <c r="F6" s="332" t="s">
        <v>40</v>
      </c>
      <c r="G6" s="275">
        <v>17</v>
      </c>
      <c r="H6" s="188"/>
      <c r="I6" s="167">
        <v>2.48</v>
      </c>
      <c r="J6" s="35">
        <v>3.96</v>
      </c>
      <c r="K6" s="36">
        <v>0.68</v>
      </c>
      <c r="L6" s="242">
        <v>48.11</v>
      </c>
      <c r="M6" s="167"/>
      <c r="N6" s="35"/>
      <c r="O6" s="35"/>
      <c r="P6" s="35"/>
      <c r="Q6" s="36"/>
      <c r="R6" s="167"/>
      <c r="S6" s="35"/>
      <c r="T6" s="35"/>
      <c r="U6" s="35"/>
      <c r="V6" s="35"/>
      <c r="W6" s="35"/>
      <c r="X6" s="35"/>
      <c r="Y6" s="36"/>
    </row>
    <row r="7" spans="2:25" s="17" customFormat="1" ht="26.45" customHeight="1" x14ac:dyDescent="0.25">
      <c r="B7" s="318"/>
      <c r="C7" s="276"/>
      <c r="D7" s="68">
        <v>253</v>
      </c>
      <c r="E7" s="106" t="s">
        <v>57</v>
      </c>
      <c r="F7" s="103" t="s">
        <v>85</v>
      </c>
      <c r="G7" s="306">
        <v>150</v>
      </c>
      <c r="H7" s="106"/>
      <c r="I7" s="156">
        <v>4.3</v>
      </c>
      <c r="J7" s="56">
        <v>4.24</v>
      </c>
      <c r="K7" s="133">
        <v>18.77</v>
      </c>
      <c r="L7" s="221">
        <v>129.54</v>
      </c>
      <c r="M7" s="156">
        <v>0.11</v>
      </c>
      <c r="N7" s="56">
        <v>0.06</v>
      </c>
      <c r="O7" s="56">
        <v>0</v>
      </c>
      <c r="P7" s="56">
        <v>10</v>
      </c>
      <c r="Q7" s="133">
        <v>0.06</v>
      </c>
      <c r="R7" s="156">
        <v>8.69</v>
      </c>
      <c r="S7" s="56">
        <v>94.9</v>
      </c>
      <c r="T7" s="56">
        <v>62.72</v>
      </c>
      <c r="U7" s="56">
        <v>2.12</v>
      </c>
      <c r="V7" s="56">
        <v>114.82</v>
      </c>
      <c r="W7" s="56">
        <v>1.06E-3</v>
      </c>
      <c r="X7" s="56">
        <v>1.8500000000000001E-3</v>
      </c>
      <c r="Y7" s="133">
        <v>0.01</v>
      </c>
    </row>
    <row r="8" spans="2:25" s="17" customFormat="1" ht="28.5" customHeight="1" x14ac:dyDescent="0.25">
      <c r="B8" s="96"/>
      <c r="C8" s="577" t="s">
        <v>165</v>
      </c>
      <c r="D8" s="578">
        <v>346</v>
      </c>
      <c r="E8" s="595" t="s">
        <v>10</v>
      </c>
      <c r="F8" s="596" t="s">
        <v>127</v>
      </c>
      <c r="G8" s="597">
        <v>90</v>
      </c>
      <c r="H8" s="578"/>
      <c r="I8" s="598">
        <v>13.63</v>
      </c>
      <c r="J8" s="599">
        <v>13.22</v>
      </c>
      <c r="K8" s="600">
        <v>7.67</v>
      </c>
      <c r="L8" s="601">
        <v>205.95</v>
      </c>
      <c r="M8" s="598">
        <v>7.0000000000000007E-2</v>
      </c>
      <c r="N8" s="599">
        <v>0.12</v>
      </c>
      <c r="O8" s="599">
        <v>8.5299999999999994</v>
      </c>
      <c r="P8" s="599">
        <v>30</v>
      </c>
      <c r="Q8" s="600">
        <v>0.09</v>
      </c>
      <c r="R8" s="598">
        <v>77.290000000000006</v>
      </c>
      <c r="S8" s="599">
        <v>140.01</v>
      </c>
      <c r="T8" s="599">
        <v>19.579999999999998</v>
      </c>
      <c r="U8" s="599">
        <v>1.26</v>
      </c>
      <c r="V8" s="599">
        <v>202.36</v>
      </c>
      <c r="W8" s="599">
        <v>4.0000000000000001E-3</v>
      </c>
      <c r="X8" s="599">
        <v>0</v>
      </c>
      <c r="Y8" s="600">
        <v>7.0000000000000007E-2</v>
      </c>
    </row>
    <row r="9" spans="2:25" s="17" customFormat="1" ht="28.5" customHeight="1" x14ac:dyDescent="0.25">
      <c r="B9" s="96"/>
      <c r="C9" s="567" t="s">
        <v>164</v>
      </c>
      <c r="D9" s="568">
        <v>81</v>
      </c>
      <c r="E9" s="569" t="s">
        <v>10</v>
      </c>
      <c r="F9" s="570" t="s">
        <v>158</v>
      </c>
      <c r="G9" s="571">
        <v>90</v>
      </c>
      <c r="H9" s="572"/>
      <c r="I9" s="573">
        <v>23.81</v>
      </c>
      <c r="J9" s="574">
        <v>19.829999999999998</v>
      </c>
      <c r="K9" s="575">
        <v>0.72</v>
      </c>
      <c r="L9" s="576">
        <v>274.56</v>
      </c>
      <c r="M9" s="573">
        <v>0.09</v>
      </c>
      <c r="N9" s="574">
        <v>0.16</v>
      </c>
      <c r="O9" s="574">
        <v>1.0900000000000001</v>
      </c>
      <c r="P9" s="574">
        <v>30</v>
      </c>
      <c r="Q9" s="575">
        <v>0.01</v>
      </c>
      <c r="R9" s="573">
        <v>20.3</v>
      </c>
      <c r="S9" s="574">
        <v>189.81</v>
      </c>
      <c r="T9" s="574">
        <v>22.65</v>
      </c>
      <c r="U9" s="574">
        <v>1.54</v>
      </c>
      <c r="V9" s="574">
        <v>267.56</v>
      </c>
      <c r="W9" s="574">
        <v>5.0000000000000001E-3</v>
      </c>
      <c r="X9" s="574">
        <v>0</v>
      </c>
      <c r="Y9" s="575">
        <v>0</v>
      </c>
    </row>
    <row r="10" spans="2:25" s="17" customFormat="1" ht="37.5" customHeight="1" x14ac:dyDescent="0.25">
      <c r="B10" s="318"/>
      <c r="C10" s="359"/>
      <c r="D10" s="68">
        <v>104</v>
      </c>
      <c r="E10" s="106" t="s">
        <v>18</v>
      </c>
      <c r="F10" s="410" t="s">
        <v>99</v>
      </c>
      <c r="G10" s="309">
        <v>200</v>
      </c>
      <c r="H10" s="68"/>
      <c r="I10" s="177">
        <v>0</v>
      </c>
      <c r="J10" s="21">
        <v>0</v>
      </c>
      <c r="K10" s="42">
        <v>14.16</v>
      </c>
      <c r="L10" s="176">
        <v>55.48</v>
      </c>
      <c r="M10" s="177">
        <v>0.09</v>
      </c>
      <c r="N10" s="21">
        <v>0.1</v>
      </c>
      <c r="O10" s="21">
        <v>2.94</v>
      </c>
      <c r="P10" s="21">
        <v>0.08</v>
      </c>
      <c r="Q10" s="42">
        <v>0.96</v>
      </c>
      <c r="R10" s="177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42">
        <v>0</v>
      </c>
    </row>
    <row r="11" spans="2:25" s="17" customFormat="1" ht="26.45" customHeight="1" x14ac:dyDescent="0.25">
      <c r="B11" s="318"/>
      <c r="C11" s="359"/>
      <c r="D11" s="221">
        <v>119</v>
      </c>
      <c r="E11" s="106" t="s">
        <v>14</v>
      </c>
      <c r="F11" s="80" t="s">
        <v>51</v>
      </c>
      <c r="G11" s="113">
        <v>20</v>
      </c>
      <c r="H11" s="79"/>
      <c r="I11" s="153">
        <v>1.52</v>
      </c>
      <c r="J11" s="16">
        <v>0.16</v>
      </c>
      <c r="K11" s="37">
        <v>9.84</v>
      </c>
      <c r="L11" s="157">
        <v>47</v>
      </c>
      <c r="M11" s="153">
        <v>0.02</v>
      </c>
      <c r="N11" s="16">
        <v>0.01</v>
      </c>
      <c r="O11" s="16">
        <v>0</v>
      </c>
      <c r="P11" s="16">
        <v>0</v>
      </c>
      <c r="Q11" s="19">
        <v>0</v>
      </c>
      <c r="R11" s="153">
        <v>4</v>
      </c>
      <c r="S11" s="16">
        <v>13</v>
      </c>
      <c r="T11" s="16">
        <v>2.8</v>
      </c>
      <c r="U11" s="16">
        <v>0.22</v>
      </c>
      <c r="V11" s="16">
        <v>18.600000000000001</v>
      </c>
      <c r="W11" s="16">
        <v>6.4000000000000005E-4</v>
      </c>
      <c r="X11" s="16">
        <v>1.1999999999999999E-3</v>
      </c>
      <c r="Y11" s="37">
        <v>2.9</v>
      </c>
    </row>
    <row r="12" spans="2:25" s="17" customFormat="1" ht="26.45" customHeight="1" x14ac:dyDescent="0.25">
      <c r="B12" s="318"/>
      <c r="C12" s="359"/>
      <c r="D12" s="68">
        <v>120</v>
      </c>
      <c r="E12" s="106" t="s">
        <v>15</v>
      </c>
      <c r="F12" s="80" t="s">
        <v>44</v>
      </c>
      <c r="G12" s="276">
        <v>20</v>
      </c>
      <c r="H12" s="68"/>
      <c r="I12" s="177">
        <v>1.32</v>
      </c>
      <c r="J12" s="21">
        <v>0.24</v>
      </c>
      <c r="K12" s="42">
        <v>8.0399999999999991</v>
      </c>
      <c r="L12" s="235">
        <v>39.6</v>
      </c>
      <c r="M12" s="177">
        <v>0.03</v>
      </c>
      <c r="N12" s="20">
        <v>0.02</v>
      </c>
      <c r="O12" s="21">
        <v>0</v>
      </c>
      <c r="P12" s="21">
        <v>0</v>
      </c>
      <c r="Q12" s="42">
        <v>0</v>
      </c>
      <c r="R12" s="177">
        <v>5.8</v>
      </c>
      <c r="S12" s="21">
        <v>30</v>
      </c>
      <c r="T12" s="21">
        <v>9.4</v>
      </c>
      <c r="U12" s="21">
        <v>0.78</v>
      </c>
      <c r="V12" s="21">
        <v>47</v>
      </c>
      <c r="W12" s="21">
        <v>8.8000000000000003E-4</v>
      </c>
      <c r="X12" s="21">
        <v>1E-3</v>
      </c>
      <c r="Y12" s="42">
        <v>0</v>
      </c>
    </row>
    <row r="13" spans="2:25" s="17" customFormat="1" ht="26.45" customHeight="1" x14ac:dyDescent="0.25">
      <c r="B13" s="318"/>
      <c r="C13" s="577" t="s">
        <v>165</v>
      </c>
      <c r="D13" s="578"/>
      <c r="E13" s="579"/>
      <c r="F13" s="580" t="s">
        <v>21</v>
      </c>
      <c r="G13" s="602">
        <f>G6+G7+G8+G10+G11+G12</f>
        <v>497</v>
      </c>
      <c r="H13" s="607"/>
      <c r="I13" s="604">
        <f t="shared" ref="I13:Y13" si="0">I6+I7+I8+I10+I11+I12</f>
        <v>23.25</v>
      </c>
      <c r="J13" s="603">
        <f t="shared" si="0"/>
        <v>21.82</v>
      </c>
      <c r="K13" s="612">
        <f t="shared" si="0"/>
        <v>59.160000000000004</v>
      </c>
      <c r="L13" s="607">
        <f t="shared" si="0"/>
        <v>525.67999999999995</v>
      </c>
      <c r="M13" s="604">
        <f t="shared" si="0"/>
        <v>0.32000000000000006</v>
      </c>
      <c r="N13" s="603">
        <f t="shared" si="0"/>
        <v>0.31000000000000005</v>
      </c>
      <c r="O13" s="603">
        <f t="shared" si="0"/>
        <v>11.469999999999999</v>
      </c>
      <c r="P13" s="603">
        <f t="shared" si="0"/>
        <v>40.08</v>
      </c>
      <c r="Q13" s="612">
        <f t="shared" si="0"/>
        <v>1.1099999999999999</v>
      </c>
      <c r="R13" s="604">
        <f t="shared" si="0"/>
        <v>95.78</v>
      </c>
      <c r="S13" s="603">
        <f t="shared" si="0"/>
        <v>277.90999999999997</v>
      </c>
      <c r="T13" s="603">
        <f t="shared" si="0"/>
        <v>94.5</v>
      </c>
      <c r="U13" s="603">
        <f t="shared" si="0"/>
        <v>4.38</v>
      </c>
      <c r="V13" s="603">
        <f t="shared" si="0"/>
        <v>382.78000000000003</v>
      </c>
      <c r="W13" s="603">
        <f t="shared" si="0"/>
        <v>6.5799999999999999E-3</v>
      </c>
      <c r="X13" s="603">
        <f t="shared" si="0"/>
        <v>4.0499999999999998E-3</v>
      </c>
      <c r="Y13" s="612">
        <f t="shared" si="0"/>
        <v>2.98</v>
      </c>
    </row>
    <row r="14" spans="2:25" s="17" customFormat="1" ht="26.45" customHeight="1" x14ac:dyDescent="0.25">
      <c r="B14" s="318"/>
      <c r="C14" s="581" t="s">
        <v>164</v>
      </c>
      <c r="D14" s="582"/>
      <c r="E14" s="583"/>
      <c r="F14" s="584" t="s">
        <v>21</v>
      </c>
      <c r="G14" s="608">
        <f>G6+G7+G9+G10+G11+G12</f>
        <v>497</v>
      </c>
      <c r="H14" s="609"/>
      <c r="I14" s="613">
        <f t="shared" ref="I14:Y14" si="1">I6+I7+I9+I10+I11+I12</f>
        <v>33.43</v>
      </c>
      <c r="J14" s="610">
        <f t="shared" si="1"/>
        <v>28.429999999999996</v>
      </c>
      <c r="K14" s="614">
        <f t="shared" si="1"/>
        <v>52.21</v>
      </c>
      <c r="L14" s="611">
        <f t="shared" si="1"/>
        <v>594.29000000000008</v>
      </c>
      <c r="M14" s="613">
        <f t="shared" si="1"/>
        <v>0.34000000000000008</v>
      </c>
      <c r="N14" s="610">
        <f t="shared" si="1"/>
        <v>0.35000000000000003</v>
      </c>
      <c r="O14" s="610">
        <f t="shared" si="1"/>
        <v>4.03</v>
      </c>
      <c r="P14" s="610">
        <f t="shared" si="1"/>
        <v>40.08</v>
      </c>
      <c r="Q14" s="614">
        <f t="shared" si="1"/>
        <v>1.03</v>
      </c>
      <c r="R14" s="613">
        <f t="shared" si="1"/>
        <v>38.79</v>
      </c>
      <c r="S14" s="610">
        <f t="shared" si="1"/>
        <v>327.71000000000004</v>
      </c>
      <c r="T14" s="610">
        <f t="shared" si="1"/>
        <v>97.570000000000007</v>
      </c>
      <c r="U14" s="610">
        <f t="shared" si="1"/>
        <v>4.66</v>
      </c>
      <c r="V14" s="610">
        <f t="shared" si="1"/>
        <v>447.98</v>
      </c>
      <c r="W14" s="610">
        <f t="shared" si="1"/>
        <v>7.5799999999999999E-3</v>
      </c>
      <c r="X14" s="610">
        <f t="shared" si="1"/>
        <v>4.0499999999999998E-3</v>
      </c>
      <c r="Y14" s="614">
        <f t="shared" si="1"/>
        <v>2.9099999999999997</v>
      </c>
    </row>
    <row r="15" spans="2:25" s="17" customFormat="1" ht="26.45" customHeight="1" x14ac:dyDescent="0.25">
      <c r="B15" s="318"/>
      <c r="C15" s="577" t="s">
        <v>165</v>
      </c>
      <c r="D15" s="585"/>
      <c r="E15" s="586"/>
      <c r="F15" s="580" t="s">
        <v>22</v>
      </c>
      <c r="G15" s="605"/>
      <c r="H15" s="606"/>
      <c r="I15" s="604"/>
      <c r="J15" s="603"/>
      <c r="K15" s="612"/>
      <c r="L15" s="618">
        <f>L13/23.5</f>
        <v>22.369361702127659</v>
      </c>
      <c r="M15" s="604"/>
      <c r="N15" s="603"/>
      <c r="O15" s="603"/>
      <c r="P15" s="603"/>
      <c r="Q15" s="612"/>
      <c r="R15" s="604"/>
      <c r="S15" s="603"/>
      <c r="T15" s="603"/>
      <c r="U15" s="603"/>
      <c r="V15" s="603"/>
      <c r="W15" s="603"/>
      <c r="X15" s="603"/>
      <c r="Y15" s="612"/>
    </row>
    <row r="16" spans="2:25" s="17" customFormat="1" ht="26.45" customHeight="1" thickBot="1" x14ac:dyDescent="0.3">
      <c r="B16" s="483"/>
      <c r="C16" s="587" t="s">
        <v>164</v>
      </c>
      <c r="D16" s="582"/>
      <c r="E16" s="583"/>
      <c r="F16" s="758" t="s">
        <v>22</v>
      </c>
      <c r="G16" s="608"/>
      <c r="H16" s="582"/>
      <c r="I16" s="759"/>
      <c r="J16" s="760"/>
      <c r="K16" s="761"/>
      <c r="L16" s="745">
        <f>L14/23.5</f>
        <v>25.288936170212768</v>
      </c>
      <c r="M16" s="759"/>
      <c r="N16" s="760"/>
      <c r="O16" s="760"/>
      <c r="P16" s="760"/>
      <c r="Q16" s="761"/>
      <c r="R16" s="759"/>
      <c r="S16" s="760"/>
      <c r="T16" s="760"/>
      <c r="U16" s="760"/>
      <c r="V16" s="760"/>
      <c r="W16" s="760"/>
      <c r="X16" s="760"/>
      <c r="Y16" s="761"/>
    </row>
    <row r="17" spans="2:28" s="32" customFormat="1" ht="26.45" customHeight="1" x14ac:dyDescent="0.25">
      <c r="B17" s="358"/>
      <c r="C17" s="764"/>
      <c r="D17" s="117">
        <v>13</v>
      </c>
      <c r="E17" s="534" t="s">
        <v>8</v>
      </c>
      <c r="F17" s="560" t="s">
        <v>136</v>
      </c>
      <c r="G17" s="561">
        <v>60</v>
      </c>
      <c r="H17" s="534"/>
      <c r="I17" s="798">
        <v>1.1200000000000001</v>
      </c>
      <c r="J17" s="799">
        <v>4.2699999999999996</v>
      </c>
      <c r="K17" s="800">
        <v>6.02</v>
      </c>
      <c r="L17" s="564">
        <v>68.62</v>
      </c>
      <c r="M17" s="167">
        <v>0.03</v>
      </c>
      <c r="N17" s="35">
        <v>0.04</v>
      </c>
      <c r="O17" s="35">
        <v>3.29</v>
      </c>
      <c r="P17" s="35">
        <v>450</v>
      </c>
      <c r="Q17" s="36">
        <v>0</v>
      </c>
      <c r="R17" s="167">
        <v>14.45</v>
      </c>
      <c r="S17" s="35">
        <v>29.75</v>
      </c>
      <c r="T17" s="35">
        <v>18.420000000000002</v>
      </c>
      <c r="U17" s="35">
        <v>0.54</v>
      </c>
      <c r="V17" s="35">
        <v>161.77000000000001</v>
      </c>
      <c r="W17" s="35">
        <v>2E-3</v>
      </c>
      <c r="X17" s="35">
        <v>0</v>
      </c>
      <c r="Y17" s="36">
        <v>0</v>
      </c>
    </row>
    <row r="18" spans="2:28" s="32" customFormat="1" ht="26.45" customHeight="1" x14ac:dyDescent="0.25">
      <c r="B18" s="343" t="s">
        <v>7</v>
      </c>
      <c r="C18" s="354"/>
      <c r="D18" s="82">
        <v>36</v>
      </c>
      <c r="E18" s="82" t="s">
        <v>9</v>
      </c>
      <c r="F18" s="110" t="s">
        <v>45</v>
      </c>
      <c r="G18" s="82">
        <v>200</v>
      </c>
      <c r="H18" s="68"/>
      <c r="I18" s="156">
        <v>4.9800000000000004</v>
      </c>
      <c r="J18" s="56">
        <v>6.07</v>
      </c>
      <c r="K18" s="133">
        <v>12.72</v>
      </c>
      <c r="L18" s="221">
        <v>125.51</v>
      </c>
      <c r="M18" s="156">
        <v>7.0000000000000007E-2</v>
      </c>
      <c r="N18" s="56">
        <v>0.08</v>
      </c>
      <c r="O18" s="56">
        <v>5.45</v>
      </c>
      <c r="P18" s="56">
        <v>100</v>
      </c>
      <c r="Q18" s="133">
        <v>0.56000000000000005</v>
      </c>
      <c r="R18" s="134">
        <v>16.12</v>
      </c>
      <c r="S18" s="56">
        <v>82.6</v>
      </c>
      <c r="T18" s="56">
        <v>21.36</v>
      </c>
      <c r="U18" s="56">
        <v>0.78</v>
      </c>
      <c r="V18" s="56">
        <v>361.08</v>
      </c>
      <c r="W18" s="56">
        <v>1.208E-2</v>
      </c>
      <c r="X18" s="56">
        <v>7.3999999999999999E-4</v>
      </c>
      <c r="Y18" s="133">
        <v>0.1</v>
      </c>
    </row>
    <row r="19" spans="2:28" s="32" customFormat="1" ht="36.75" customHeight="1" x14ac:dyDescent="0.25">
      <c r="B19" s="339"/>
      <c r="C19" s="765" t="s">
        <v>165</v>
      </c>
      <c r="D19" s="579">
        <v>84</v>
      </c>
      <c r="E19" s="579" t="s">
        <v>10</v>
      </c>
      <c r="F19" s="720" t="s">
        <v>187</v>
      </c>
      <c r="G19" s="721">
        <v>90</v>
      </c>
      <c r="H19" s="578"/>
      <c r="I19" s="756">
        <v>16.690000000000001</v>
      </c>
      <c r="J19" s="757">
        <v>13.86</v>
      </c>
      <c r="K19" s="677">
        <v>10.69</v>
      </c>
      <c r="L19" s="779">
        <v>234.91</v>
      </c>
      <c r="M19" s="756">
        <v>0.08</v>
      </c>
      <c r="N19" s="757">
        <v>0.12</v>
      </c>
      <c r="O19" s="757">
        <v>1.08</v>
      </c>
      <c r="P19" s="757">
        <v>20</v>
      </c>
      <c r="Q19" s="677">
        <v>0.04</v>
      </c>
      <c r="R19" s="756">
        <v>26.61</v>
      </c>
      <c r="S19" s="757">
        <v>140.63</v>
      </c>
      <c r="T19" s="757">
        <v>18.5</v>
      </c>
      <c r="U19" s="757">
        <v>1.21</v>
      </c>
      <c r="V19" s="757">
        <v>197.66</v>
      </c>
      <c r="W19" s="757">
        <v>4.0000000000000001E-3</v>
      </c>
      <c r="X19" s="757">
        <v>1E-3</v>
      </c>
      <c r="Y19" s="677">
        <v>0</v>
      </c>
      <c r="AA19" s="261"/>
      <c r="AB19" s="76"/>
    </row>
    <row r="20" spans="2:28" s="32" customFormat="1" ht="29.25" customHeight="1" x14ac:dyDescent="0.25">
      <c r="B20" s="339"/>
      <c r="C20" s="766" t="s">
        <v>164</v>
      </c>
      <c r="D20" s="569">
        <v>150</v>
      </c>
      <c r="E20" s="569" t="s">
        <v>10</v>
      </c>
      <c r="F20" s="722" t="s">
        <v>181</v>
      </c>
      <c r="G20" s="723">
        <v>90</v>
      </c>
      <c r="H20" s="568"/>
      <c r="I20" s="753">
        <v>21.52</v>
      </c>
      <c r="J20" s="754">
        <v>19.57</v>
      </c>
      <c r="K20" s="675">
        <v>2.4500000000000002</v>
      </c>
      <c r="L20" s="780">
        <v>270.77</v>
      </c>
      <c r="M20" s="753">
        <v>0.09</v>
      </c>
      <c r="N20" s="754">
        <v>0.16</v>
      </c>
      <c r="O20" s="754">
        <v>7.66</v>
      </c>
      <c r="P20" s="754">
        <v>70</v>
      </c>
      <c r="Q20" s="675">
        <v>0.04</v>
      </c>
      <c r="R20" s="755">
        <v>26.49</v>
      </c>
      <c r="S20" s="754">
        <v>178.7</v>
      </c>
      <c r="T20" s="754">
        <v>24.83</v>
      </c>
      <c r="U20" s="754">
        <v>1.68</v>
      </c>
      <c r="V20" s="754">
        <v>295.58</v>
      </c>
      <c r="W20" s="754">
        <v>5.0000000000000001E-3</v>
      </c>
      <c r="X20" s="754">
        <v>2.9999999999999997E-4</v>
      </c>
      <c r="Y20" s="675">
        <v>0.56999999999999995</v>
      </c>
      <c r="AA20" s="261"/>
      <c r="AB20" s="76"/>
    </row>
    <row r="21" spans="2:28" s="32" customFormat="1" ht="33" customHeight="1" x14ac:dyDescent="0.25">
      <c r="B21" s="339"/>
      <c r="C21" s="354"/>
      <c r="D21" s="82">
        <v>51</v>
      </c>
      <c r="E21" s="82" t="s">
        <v>46</v>
      </c>
      <c r="F21" s="129" t="s">
        <v>182</v>
      </c>
      <c r="G21" s="82">
        <v>150</v>
      </c>
      <c r="H21" s="68"/>
      <c r="I21" s="430">
        <v>3.33</v>
      </c>
      <c r="J21" s="431">
        <v>3.81</v>
      </c>
      <c r="K21" s="484">
        <v>26.04</v>
      </c>
      <c r="L21" s="485">
        <v>151.12</v>
      </c>
      <c r="M21" s="177">
        <v>0.15</v>
      </c>
      <c r="N21" s="21">
        <v>0.1</v>
      </c>
      <c r="O21" s="21">
        <v>14.03</v>
      </c>
      <c r="P21" s="21">
        <v>20</v>
      </c>
      <c r="Q21" s="42">
        <v>0.06</v>
      </c>
      <c r="R21" s="20">
        <v>20.11</v>
      </c>
      <c r="S21" s="21">
        <v>90.58</v>
      </c>
      <c r="T21" s="21">
        <v>35.68</v>
      </c>
      <c r="U21" s="21">
        <v>1.45</v>
      </c>
      <c r="V21" s="21">
        <v>830.41</v>
      </c>
      <c r="W21" s="21">
        <v>7.0000000000000001E-3</v>
      </c>
      <c r="X21" s="21">
        <v>0</v>
      </c>
      <c r="Y21" s="42">
        <v>0</v>
      </c>
      <c r="AA21" s="261"/>
      <c r="AB21" s="76"/>
    </row>
    <row r="22" spans="2:28" s="32" customFormat="1" ht="30.75" customHeight="1" x14ac:dyDescent="0.25">
      <c r="B22" s="339"/>
      <c r="C22" s="354"/>
      <c r="D22" s="82">
        <v>216</v>
      </c>
      <c r="E22" s="82" t="s">
        <v>18</v>
      </c>
      <c r="F22" s="184" t="s">
        <v>118</v>
      </c>
      <c r="G22" s="147">
        <v>200</v>
      </c>
      <c r="H22" s="68"/>
      <c r="I22" s="177">
        <v>0.25</v>
      </c>
      <c r="J22" s="21">
        <v>0</v>
      </c>
      <c r="K22" s="42">
        <v>12.73</v>
      </c>
      <c r="L22" s="176">
        <v>51.3</v>
      </c>
      <c r="M22" s="177">
        <v>0</v>
      </c>
      <c r="N22" s="21">
        <v>0</v>
      </c>
      <c r="O22" s="21">
        <v>4.3899999999999997</v>
      </c>
      <c r="P22" s="21">
        <v>0</v>
      </c>
      <c r="Q22" s="42">
        <v>0</v>
      </c>
      <c r="R22" s="20">
        <v>0.32</v>
      </c>
      <c r="S22" s="21">
        <v>0</v>
      </c>
      <c r="T22" s="21">
        <v>0</v>
      </c>
      <c r="U22" s="21">
        <v>0.03</v>
      </c>
      <c r="V22" s="21">
        <v>0.3</v>
      </c>
      <c r="W22" s="21">
        <v>0</v>
      </c>
      <c r="X22" s="21">
        <v>0</v>
      </c>
      <c r="Y22" s="133">
        <v>0</v>
      </c>
      <c r="AA22" s="261"/>
      <c r="AB22" s="76"/>
    </row>
    <row r="23" spans="2:28" s="32" customFormat="1" ht="26.45" customHeight="1" x14ac:dyDescent="0.25">
      <c r="B23" s="339"/>
      <c r="C23" s="354"/>
      <c r="D23" s="136">
        <v>119</v>
      </c>
      <c r="E23" s="82" t="s">
        <v>14</v>
      </c>
      <c r="F23" s="129" t="s">
        <v>51</v>
      </c>
      <c r="G23" s="82">
        <v>40</v>
      </c>
      <c r="H23" s="223"/>
      <c r="I23" s="177">
        <v>3.04</v>
      </c>
      <c r="J23" s="21">
        <v>0.32</v>
      </c>
      <c r="K23" s="42">
        <v>19.68</v>
      </c>
      <c r="L23" s="176">
        <v>94</v>
      </c>
      <c r="M23" s="177">
        <v>0.04</v>
      </c>
      <c r="N23" s="21">
        <v>0.01</v>
      </c>
      <c r="O23" s="21">
        <v>0</v>
      </c>
      <c r="P23" s="21">
        <v>0</v>
      </c>
      <c r="Q23" s="42">
        <v>0</v>
      </c>
      <c r="R23" s="768">
        <v>8</v>
      </c>
      <c r="S23" s="414">
        <v>26</v>
      </c>
      <c r="T23" s="414">
        <v>5.6</v>
      </c>
      <c r="U23" s="414">
        <v>0.44</v>
      </c>
      <c r="V23" s="414">
        <v>37.200000000000003</v>
      </c>
      <c r="W23" s="414">
        <v>1.1999999999999999E-3</v>
      </c>
      <c r="X23" s="21">
        <v>2.3999999999999998E-3</v>
      </c>
      <c r="Y23" s="133">
        <v>5.8</v>
      </c>
      <c r="AA23" s="76"/>
      <c r="AB23" s="76"/>
    </row>
    <row r="24" spans="2:28" s="32" customFormat="1" ht="26.45" customHeight="1" x14ac:dyDescent="0.25">
      <c r="B24" s="339"/>
      <c r="C24" s="354"/>
      <c r="D24" s="82">
        <v>120</v>
      </c>
      <c r="E24" s="82" t="s">
        <v>15</v>
      </c>
      <c r="F24" s="129" t="s">
        <v>44</v>
      </c>
      <c r="G24" s="82">
        <v>30</v>
      </c>
      <c r="H24" s="223"/>
      <c r="I24" s="177">
        <v>1.98</v>
      </c>
      <c r="J24" s="21">
        <v>0.36</v>
      </c>
      <c r="K24" s="42">
        <v>12.06</v>
      </c>
      <c r="L24" s="235">
        <v>59.4</v>
      </c>
      <c r="M24" s="177">
        <v>0.05</v>
      </c>
      <c r="N24" s="21">
        <v>0.02</v>
      </c>
      <c r="O24" s="21">
        <v>0</v>
      </c>
      <c r="P24" s="21">
        <v>0</v>
      </c>
      <c r="Q24" s="42">
        <v>0</v>
      </c>
      <c r="R24" s="20">
        <v>8.6999999999999993</v>
      </c>
      <c r="S24" s="21">
        <v>45</v>
      </c>
      <c r="T24" s="21">
        <v>14.1</v>
      </c>
      <c r="U24" s="21">
        <v>1.17</v>
      </c>
      <c r="V24" s="21">
        <v>70.5</v>
      </c>
      <c r="W24" s="21">
        <v>1.32E-3</v>
      </c>
      <c r="X24" s="21">
        <v>1.65E-3</v>
      </c>
      <c r="Y24" s="42">
        <v>0.01</v>
      </c>
    </row>
    <row r="25" spans="2:28" s="32" customFormat="1" ht="26.45" customHeight="1" x14ac:dyDescent="0.25">
      <c r="B25" s="70"/>
      <c r="C25" s="765" t="s">
        <v>165</v>
      </c>
      <c r="D25" s="579"/>
      <c r="E25" s="579"/>
      <c r="F25" s="776" t="s">
        <v>21</v>
      </c>
      <c r="G25" s="634">
        <f>G17+G18+G19+G21+G22+G23+G24</f>
        <v>770</v>
      </c>
      <c r="H25" s="607"/>
      <c r="I25" s="604">
        <f t="shared" ref="I25:Y25" si="2">I17+I18+I19+I21+I22+I23+I24</f>
        <v>31.390000000000004</v>
      </c>
      <c r="J25" s="603">
        <f t="shared" si="2"/>
        <v>28.689999999999998</v>
      </c>
      <c r="K25" s="612">
        <f t="shared" si="2"/>
        <v>99.94</v>
      </c>
      <c r="L25" s="607">
        <f t="shared" si="2"/>
        <v>784.8599999999999</v>
      </c>
      <c r="M25" s="604">
        <f t="shared" si="2"/>
        <v>0.41999999999999993</v>
      </c>
      <c r="N25" s="603">
        <f t="shared" si="2"/>
        <v>0.37</v>
      </c>
      <c r="O25" s="603">
        <f t="shared" si="2"/>
        <v>28.240000000000002</v>
      </c>
      <c r="P25" s="603">
        <f t="shared" si="2"/>
        <v>590</v>
      </c>
      <c r="Q25" s="612">
        <f t="shared" si="2"/>
        <v>0.66000000000000014</v>
      </c>
      <c r="R25" s="664">
        <f t="shared" si="2"/>
        <v>94.309999999999988</v>
      </c>
      <c r="S25" s="603">
        <f t="shared" si="2"/>
        <v>414.56</v>
      </c>
      <c r="T25" s="603">
        <f t="shared" si="2"/>
        <v>113.66</v>
      </c>
      <c r="U25" s="603">
        <f t="shared" si="2"/>
        <v>5.620000000000001</v>
      </c>
      <c r="V25" s="603">
        <f t="shared" si="2"/>
        <v>1658.92</v>
      </c>
      <c r="W25" s="603">
        <f t="shared" si="2"/>
        <v>2.76E-2</v>
      </c>
      <c r="X25" s="603">
        <f t="shared" si="2"/>
        <v>5.79E-3</v>
      </c>
      <c r="Y25" s="612">
        <f t="shared" si="2"/>
        <v>5.9099999999999993</v>
      </c>
    </row>
    <row r="26" spans="2:28" s="32" customFormat="1" ht="26.45" customHeight="1" x14ac:dyDescent="0.25">
      <c r="B26" s="70"/>
      <c r="C26" s="767" t="s">
        <v>164</v>
      </c>
      <c r="D26" s="569"/>
      <c r="E26" s="583"/>
      <c r="F26" s="777" t="s">
        <v>21</v>
      </c>
      <c r="G26" s="643">
        <f>G18+G17+G21+G20+G22+G23+G24</f>
        <v>770</v>
      </c>
      <c r="H26" s="609"/>
      <c r="I26" s="746">
        <f t="shared" ref="I26:Y26" si="3">I18+I17+I21+I20+I22+I23+I24</f>
        <v>36.22</v>
      </c>
      <c r="J26" s="747">
        <f t="shared" si="3"/>
        <v>34.4</v>
      </c>
      <c r="K26" s="748">
        <f t="shared" si="3"/>
        <v>91.700000000000017</v>
      </c>
      <c r="L26" s="864">
        <f>L18+L17+L21+L20+L22+L23+L24</f>
        <v>820.71999999999991</v>
      </c>
      <c r="M26" s="613">
        <f t="shared" si="3"/>
        <v>0.42999999999999994</v>
      </c>
      <c r="N26" s="610">
        <f t="shared" si="3"/>
        <v>0.41000000000000003</v>
      </c>
      <c r="O26" s="610">
        <f t="shared" si="3"/>
        <v>34.82</v>
      </c>
      <c r="P26" s="610">
        <f t="shared" si="3"/>
        <v>640</v>
      </c>
      <c r="Q26" s="614">
        <f t="shared" si="3"/>
        <v>0.66000000000000014</v>
      </c>
      <c r="R26" s="611">
        <f t="shared" si="3"/>
        <v>94.19</v>
      </c>
      <c r="S26" s="611">
        <f t="shared" si="3"/>
        <v>452.63</v>
      </c>
      <c r="T26" s="611">
        <f t="shared" si="3"/>
        <v>119.99</v>
      </c>
      <c r="U26" s="611">
        <f t="shared" si="3"/>
        <v>6.0900000000000007</v>
      </c>
      <c r="V26" s="611">
        <f t="shared" si="3"/>
        <v>1756.84</v>
      </c>
      <c r="W26" s="611">
        <f t="shared" si="3"/>
        <v>2.86E-2</v>
      </c>
      <c r="X26" s="611">
        <f t="shared" si="3"/>
        <v>5.089999999999999E-3</v>
      </c>
      <c r="Y26" s="774">
        <f t="shared" si="3"/>
        <v>6.4799999999999995</v>
      </c>
    </row>
    <row r="27" spans="2:28" s="32" customFormat="1" ht="26.45" customHeight="1" x14ac:dyDescent="0.25">
      <c r="B27" s="70"/>
      <c r="C27" s="765" t="s">
        <v>165</v>
      </c>
      <c r="D27" s="579"/>
      <c r="E27" s="579"/>
      <c r="F27" s="776" t="s">
        <v>22</v>
      </c>
      <c r="G27" s="772"/>
      <c r="H27" s="770"/>
      <c r="I27" s="773"/>
      <c r="J27" s="762"/>
      <c r="K27" s="763"/>
      <c r="L27" s="781">
        <f>L25/23.5</f>
        <v>33.398297872340422</v>
      </c>
      <c r="M27" s="773"/>
      <c r="N27" s="762"/>
      <c r="O27" s="762"/>
      <c r="P27" s="762"/>
      <c r="Q27" s="763"/>
      <c r="R27" s="769"/>
      <c r="S27" s="762"/>
      <c r="T27" s="762"/>
      <c r="U27" s="762"/>
      <c r="V27" s="762"/>
      <c r="W27" s="762"/>
      <c r="X27" s="762"/>
      <c r="Y27" s="763"/>
    </row>
    <row r="28" spans="2:28" s="32" customFormat="1" ht="26.45" customHeight="1" thickBot="1" x14ac:dyDescent="0.3">
      <c r="B28" s="90"/>
      <c r="C28" s="775" t="s">
        <v>164</v>
      </c>
      <c r="D28" s="589"/>
      <c r="E28" s="589"/>
      <c r="F28" s="778" t="s">
        <v>22</v>
      </c>
      <c r="G28" s="724"/>
      <c r="H28" s="771"/>
      <c r="I28" s="749"/>
      <c r="J28" s="750"/>
      <c r="K28" s="752"/>
      <c r="L28" s="782">
        <f>L26/23.5</f>
        <v>34.924255319148934</v>
      </c>
      <c r="M28" s="749"/>
      <c r="N28" s="750"/>
      <c r="O28" s="750"/>
      <c r="P28" s="750"/>
      <c r="Q28" s="752"/>
      <c r="R28" s="751"/>
      <c r="S28" s="750"/>
      <c r="T28" s="750"/>
      <c r="U28" s="750"/>
      <c r="V28" s="750"/>
      <c r="W28" s="750"/>
      <c r="X28" s="750"/>
      <c r="Y28" s="752"/>
    </row>
    <row r="29" spans="2:28" s="32" customFormat="1" ht="26.45" customHeight="1" x14ac:dyDescent="0.25">
      <c r="B29" s="206"/>
      <c r="C29" s="207"/>
      <c r="D29" s="207"/>
      <c r="E29" s="207"/>
      <c r="F29" s="741"/>
      <c r="G29" s="742"/>
      <c r="H29" s="743"/>
      <c r="I29" s="743"/>
      <c r="J29" s="743"/>
      <c r="K29" s="743"/>
      <c r="L29" s="744"/>
      <c r="M29" s="743"/>
      <c r="N29" s="743"/>
      <c r="O29" s="743"/>
      <c r="P29" s="743"/>
      <c r="Q29" s="743"/>
      <c r="R29" s="743"/>
      <c r="S29" s="743"/>
      <c r="T29" s="743"/>
      <c r="U29" s="743"/>
      <c r="V29" s="743"/>
      <c r="W29" s="743"/>
      <c r="X29" s="743"/>
      <c r="Y29" s="743"/>
    </row>
    <row r="30" spans="2:28" s="76" customFormat="1" ht="26.45" customHeight="1" x14ac:dyDescent="0.25">
      <c r="B30" s="206"/>
      <c r="C30" s="206"/>
      <c r="D30" s="207"/>
      <c r="E30" s="206"/>
      <c r="F30" s="208"/>
      <c r="G30" s="206"/>
      <c r="H30" s="206"/>
      <c r="I30" s="206"/>
      <c r="J30" s="206"/>
      <c r="K30" s="206"/>
      <c r="L30" s="209"/>
      <c r="M30" s="206"/>
      <c r="N30" s="206"/>
      <c r="O30" s="206"/>
      <c r="P30" s="206"/>
      <c r="Q30" s="206"/>
      <c r="R30" s="206"/>
      <c r="S30" s="206"/>
      <c r="T30" s="206"/>
    </row>
    <row r="31" spans="2:28" x14ac:dyDescent="0.25">
      <c r="B31" s="11"/>
      <c r="C31" s="11"/>
      <c r="D31" s="20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75" x14ac:dyDescent="0.25">
      <c r="B32" s="11"/>
      <c r="C32" s="591" t="s">
        <v>166</v>
      </c>
      <c r="D32" s="592"/>
      <c r="E32" s="59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75" x14ac:dyDescent="0.25">
      <c r="B33" s="11"/>
      <c r="C33" s="593" t="s">
        <v>167</v>
      </c>
      <c r="D33" s="594"/>
      <c r="E33" s="59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25">
      <c r="B34" s="11"/>
      <c r="C34" s="11"/>
      <c r="D34" s="205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25">
      <c r="B35" s="11"/>
      <c r="C35" s="11"/>
      <c r="D35" s="205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25">
      <c r="B36" s="11"/>
      <c r="C36" s="11"/>
      <c r="D36" s="205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25">
      <c r="B37" s="11"/>
      <c r="C37" s="11"/>
      <c r="D37" s="205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25">
      <c r="B38" s="11"/>
      <c r="C38" s="11"/>
      <c r="D38" s="20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s="255" customFormat="1" ht="12.75" x14ac:dyDescent="0.2"/>
    <row r="40" spans="2:20" s="255" customFormat="1" ht="12.75" x14ac:dyDescent="0.2"/>
    <row r="41" spans="2:20" s="255" customFormat="1" ht="12.75" x14ac:dyDescent="0.2"/>
    <row r="42" spans="2:20" s="255" customFormat="1" ht="12.75" x14ac:dyDescent="0.2"/>
    <row r="43" spans="2:20" s="255" customFormat="1" ht="12.75" x14ac:dyDescent="0.2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topLeftCell="A16" zoomScale="70" zoomScaleNormal="70" workbookViewId="0">
      <selection activeCell="I19" sqref="I19:K19"/>
    </sheetView>
  </sheetViews>
  <sheetFormatPr defaultRowHeight="15" x14ac:dyDescent="0.25"/>
  <cols>
    <col min="2" max="2" width="16.85546875" customWidth="1"/>
    <col min="3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9" max="9" width="12.140625" customWidth="1"/>
    <col min="10" max="10" width="11.28515625" customWidth="1"/>
    <col min="11" max="11" width="12.85546875" customWidth="1"/>
    <col min="12" max="12" width="20.7109375" customWidth="1"/>
    <col min="13" max="13" width="11.28515625" customWidth="1"/>
    <col min="17" max="17" width="9.140625" customWidth="1"/>
    <col min="23" max="24" width="9.85546875" bestFit="1" customWidth="1"/>
  </cols>
  <sheetData>
    <row r="2" spans="2:25" ht="23.25" x14ac:dyDescent="0.35">
      <c r="B2" s="315" t="s">
        <v>1</v>
      </c>
      <c r="C2" s="363"/>
      <c r="D2" s="316"/>
      <c r="E2" s="315" t="s">
        <v>3</v>
      </c>
      <c r="F2" s="315"/>
      <c r="G2" s="317" t="s">
        <v>2</v>
      </c>
      <c r="H2" s="335">
        <v>20</v>
      </c>
      <c r="I2" s="6"/>
      <c r="L2" s="8"/>
      <c r="M2" s="7"/>
      <c r="N2" s="1"/>
      <c r="O2" s="2"/>
    </row>
    <row r="3" spans="2:25" ht="15.75" thickBot="1" x14ac:dyDescent="0.3">
      <c r="B3" s="1"/>
      <c r="C3" s="150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4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9" t="s">
        <v>24</v>
      </c>
      <c r="N4" s="870"/>
      <c r="O4" s="884"/>
      <c r="P4" s="884"/>
      <c r="Q4" s="885"/>
      <c r="R4" s="869" t="s">
        <v>25</v>
      </c>
      <c r="S4" s="870"/>
      <c r="T4" s="870"/>
      <c r="U4" s="870"/>
      <c r="V4" s="870"/>
      <c r="W4" s="870"/>
      <c r="X4" s="870"/>
      <c r="Y4" s="871"/>
    </row>
    <row r="5" spans="2:25" s="17" customFormat="1" ht="28.5" customHeight="1" thickBot="1" x14ac:dyDescent="0.3">
      <c r="B5" s="873"/>
      <c r="C5" s="873"/>
      <c r="D5" s="876"/>
      <c r="E5" s="873"/>
      <c r="F5" s="873"/>
      <c r="G5" s="873"/>
      <c r="H5" s="873"/>
      <c r="I5" s="437" t="s">
        <v>27</v>
      </c>
      <c r="J5" s="254" t="s">
        <v>28</v>
      </c>
      <c r="K5" s="438" t="s">
        <v>29</v>
      </c>
      <c r="L5" s="892"/>
      <c r="M5" s="211" t="s">
        <v>30</v>
      </c>
      <c r="N5" s="437" t="s">
        <v>86</v>
      </c>
      <c r="O5" s="254" t="s">
        <v>31</v>
      </c>
      <c r="P5" s="399" t="s">
        <v>87</v>
      </c>
      <c r="Q5" s="254" t="s">
        <v>88</v>
      </c>
      <c r="R5" s="438" t="s">
        <v>32</v>
      </c>
      <c r="S5" s="254" t="s">
        <v>33</v>
      </c>
      <c r="T5" s="438" t="s">
        <v>34</v>
      </c>
      <c r="U5" s="254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17" customFormat="1" ht="26.45" customHeight="1" x14ac:dyDescent="0.25">
      <c r="B6" s="337" t="s">
        <v>6</v>
      </c>
      <c r="C6" s="99"/>
      <c r="D6" s="99">
        <v>24</v>
      </c>
      <c r="E6" s="331" t="s">
        <v>8</v>
      </c>
      <c r="F6" s="428" t="s">
        <v>84</v>
      </c>
      <c r="G6" s="99">
        <v>150</v>
      </c>
      <c r="H6" s="99"/>
      <c r="I6" s="199">
        <v>0.6</v>
      </c>
      <c r="J6" s="45">
        <v>0.6</v>
      </c>
      <c r="K6" s="46">
        <v>14.7</v>
      </c>
      <c r="L6" s="480">
        <v>70.5</v>
      </c>
      <c r="M6" s="199">
        <v>0.05</v>
      </c>
      <c r="N6" s="200">
        <v>0.03</v>
      </c>
      <c r="O6" s="45">
        <v>15</v>
      </c>
      <c r="P6" s="45">
        <v>0</v>
      </c>
      <c r="Q6" s="46">
        <v>0</v>
      </c>
      <c r="R6" s="199">
        <v>24</v>
      </c>
      <c r="S6" s="45">
        <v>16.5</v>
      </c>
      <c r="T6" s="45">
        <v>13.5</v>
      </c>
      <c r="U6" s="45">
        <v>3.3</v>
      </c>
      <c r="V6" s="45">
        <v>417</v>
      </c>
      <c r="W6" s="45">
        <v>3.0000000000000001E-3</v>
      </c>
      <c r="X6" s="45">
        <v>4.4999999999999999E-4</v>
      </c>
      <c r="Y6" s="46">
        <v>0.01</v>
      </c>
    </row>
    <row r="7" spans="2:25" s="32" customFormat="1" ht="26.45" customHeight="1" x14ac:dyDescent="0.25">
      <c r="B7" s="343"/>
      <c r="C7" s="671" t="s">
        <v>165</v>
      </c>
      <c r="D7" s="578">
        <v>90</v>
      </c>
      <c r="E7" s="579" t="s">
        <v>66</v>
      </c>
      <c r="F7" s="720" t="s">
        <v>82</v>
      </c>
      <c r="G7" s="721">
        <v>90</v>
      </c>
      <c r="H7" s="579"/>
      <c r="I7" s="623">
        <v>15.51</v>
      </c>
      <c r="J7" s="624">
        <v>15.07</v>
      </c>
      <c r="K7" s="627">
        <v>8.44</v>
      </c>
      <c r="L7" s="626">
        <v>232.47</v>
      </c>
      <c r="M7" s="623">
        <v>0.12</v>
      </c>
      <c r="N7" s="624">
        <v>0.1</v>
      </c>
      <c r="O7" s="624">
        <v>0.74</v>
      </c>
      <c r="P7" s="624">
        <v>10</v>
      </c>
      <c r="Q7" s="627">
        <v>0.08</v>
      </c>
      <c r="R7" s="623">
        <v>14.74</v>
      </c>
      <c r="S7" s="624">
        <v>135.13</v>
      </c>
      <c r="T7" s="624">
        <v>18.04</v>
      </c>
      <c r="U7" s="624">
        <v>1.43</v>
      </c>
      <c r="V7" s="624">
        <v>201.94</v>
      </c>
      <c r="W7" s="624">
        <v>3.4399999999999999E-3</v>
      </c>
      <c r="X7" s="624">
        <v>3.14E-3</v>
      </c>
      <c r="Y7" s="627">
        <v>7.0000000000000001E-3</v>
      </c>
    </row>
    <row r="8" spans="2:25" s="32" customFormat="1" ht="26.45" customHeight="1" x14ac:dyDescent="0.25">
      <c r="B8" s="343"/>
      <c r="C8" s="672" t="s">
        <v>164</v>
      </c>
      <c r="D8" s="568">
        <v>126</v>
      </c>
      <c r="E8" s="569" t="s">
        <v>66</v>
      </c>
      <c r="F8" s="722" t="s">
        <v>155</v>
      </c>
      <c r="G8" s="723">
        <v>90</v>
      </c>
      <c r="H8" s="569"/>
      <c r="I8" s="699">
        <v>17.02</v>
      </c>
      <c r="J8" s="697">
        <v>17.14</v>
      </c>
      <c r="K8" s="700">
        <v>3.46</v>
      </c>
      <c r="L8" s="698">
        <v>236.91</v>
      </c>
      <c r="M8" s="699">
        <v>0.05</v>
      </c>
      <c r="N8" s="697">
        <v>0.13</v>
      </c>
      <c r="O8" s="697">
        <v>1.04</v>
      </c>
      <c r="P8" s="697">
        <v>10</v>
      </c>
      <c r="Q8" s="700">
        <v>0.04</v>
      </c>
      <c r="R8" s="699">
        <v>30.83</v>
      </c>
      <c r="S8" s="697">
        <v>174.57</v>
      </c>
      <c r="T8" s="697">
        <v>22.57</v>
      </c>
      <c r="U8" s="697">
        <v>2.37</v>
      </c>
      <c r="V8" s="697">
        <v>306.13</v>
      </c>
      <c r="W8" s="697">
        <v>8.0000000000000002E-3</v>
      </c>
      <c r="X8" s="697">
        <v>0</v>
      </c>
      <c r="Y8" s="700">
        <v>0</v>
      </c>
    </row>
    <row r="9" spans="2:25" s="32" customFormat="1" ht="33" customHeight="1" x14ac:dyDescent="0.25">
      <c r="B9" s="343"/>
      <c r="C9" s="215"/>
      <c r="D9" s="106">
        <v>53</v>
      </c>
      <c r="E9" s="82" t="s">
        <v>57</v>
      </c>
      <c r="F9" s="135" t="s">
        <v>54</v>
      </c>
      <c r="G9" s="82">
        <v>150</v>
      </c>
      <c r="H9" s="82"/>
      <c r="I9" s="156">
        <v>3.34</v>
      </c>
      <c r="J9" s="56">
        <v>4.91</v>
      </c>
      <c r="K9" s="133">
        <v>33.93</v>
      </c>
      <c r="L9" s="136">
        <v>191.49</v>
      </c>
      <c r="M9" s="156">
        <v>0.03</v>
      </c>
      <c r="N9" s="134">
        <v>0.02</v>
      </c>
      <c r="O9" s="56">
        <v>0</v>
      </c>
      <c r="P9" s="56">
        <v>20</v>
      </c>
      <c r="Q9" s="133">
        <v>0.09</v>
      </c>
      <c r="R9" s="156">
        <v>6.29</v>
      </c>
      <c r="S9" s="56">
        <v>67.34</v>
      </c>
      <c r="T9" s="452">
        <v>21.83</v>
      </c>
      <c r="U9" s="56">
        <v>0.46</v>
      </c>
      <c r="V9" s="56">
        <v>43.27</v>
      </c>
      <c r="W9" s="56">
        <v>6.3000000000000003E-4</v>
      </c>
      <c r="X9" s="56">
        <v>6.7099999999999998E-3</v>
      </c>
      <c r="Y9" s="133">
        <v>0.02</v>
      </c>
    </row>
    <row r="10" spans="2:25" s="32" customFormat="1" ht="36" customHeight="1" x14ac:dyDescent="0.25">
      <c r="B10" s="343"/>
      <c r="C10" s="215"/>
      <c r="D10" s="82">
        <v>95</v>
      </c>
      <c r="E10" s="82" t="s">
        <v>18</v>
      </c>
      <c r="F10" s="184" t="s">
        <v>103</v>
      </c>
      <c r="G10" s="147">
        <v>200</v>
      </c>
      <c r="H10" s="82"/>
      <c r="I10" s="177">
        <v>0</v>
      </c>
      <c r="J10" s="21">
        <v>0</v>
      </c>
      <c r="K10" s="42">
        <v>19.940000000000001</v>
      </c>
      <c r="L10" s="175">
        <v>80.3</v>
      </c>
      <c r="M10" s="177">
        <v>0.09</v>
      </c>
      <c r="N10" s="20">
        <v>0.1</v>
      </c>
      <c r="O10" s="21">
        <v>2.94</v>
      </c>
      <c r="P10" s="21">
        <v>80</v>
      </c>
      <c r="Q10" s="42">
        <v>0.96</v>
      </c>
      <c r="R10" s="177">
        <v>0.16</v>
      </c>
      <c r="S10" s="21">
        <v>0</v>
      </c>
      <c r="T10" s="462">
        <v>0</v>
      </c>
      <c r="U10" s="21">
        <v>0.02</v>
      </c>
      <c r="V10" s="21">
        <v>0.15</v>
      </c>
      <c r="W10" s="21">
        <v>0</v>
      </c>
      <c r="X10" s="21">
        <v>0</v>
      </c>
      <c r="Y10" s="133">
        <v>0</v>
      </c>
    </row>
    <row r="11" spans="2:25" s="32" customFormat="1" ht="26.45" customHeight="1" x14ac:dyDescent="0.25">
      <c r="B11" s="343"/>
      <c r="C11" s="215"/>
      <c r="D11" s="221">
        <v>119</v>
      </c>
      <c r="E11" s="106" t="s">
        <v>14</v>
      </c>
      <c r="F11" s="409" t="s">
        <v>51</v>
      </c>
      <c r="G11" s="147">
        <v>20</v>
      </c>
      <c r="H11" s="82"/>
      <c r="I11" s="177">
        <v>1.52</v>
      </c>
      <c r="J11" s="21">
        <v>0.16</v>
      </c>
      <c r="K11" s="42">
        <v>9.84</v>
      </c>
      <c r="L11" s="118">
        <v>47</v>
      </c>
      <c r="M11" s="177">
        <v>0.02</v>
      </c>
      <c r="N11" s="21">
        <v>0.01</v>
      </c>
      <c r="O11" s="21">
        <v>0</v>
      </c>
      <c r="P11" s="21">
        <v>0</v>
      </c>
      <c r="Q11" s="42">
        <v>0</v>
      </c>
      <c r="R11" s="177">
        <v>4</v>
      </c>
      <c r="S11" s="21">
        <v>13</v>
      </c>
      <c r="T11" s="21">
        <v>2.8</v>
      </c>
      <c r="U11" s="20">
        <v>0.22</v>
      </c>
      <c r="V11" s="21">
        <v>18.600000000000001</v>
      </c>
      <c r="W11" s="21">
        <v>6.4000000000000005E-4</v>
      </c>
      <c r="X11" s="20">
        <v>1.1999999999999999E-3</v>
      </c>
      <c r="Y11" s="42">
        <v>2.9</v>
      </c>
    </row>
    <row r="12" spans="2:25" s="32" customFormat="1" ht="26.45" customHeight="1" x14ac:dyDescent="0.25">
      <c r="B12" s="343"/>
      <c r="C12" s="215"/>
      <c r="D12" s="68">
        <v>120</v>
      </c>
      <c r="E12" s="106" t="s">
        <v>15</v>
      </c>
      <c r="F12" s="409" t="s">
        <v>44</v>
      </c>
      <c r="G12" s="82">
        <v>20</v>
      </c>
      <c r="H12" s="215"/>
      <c r="I12" s="177">
        <v>1.32</v>
      </c>
      <c r="J12" s="21">
        <v>0.24</v>
      </c>
      <c r="K12" s="42">
        <v>8.0399999999999991</v>
      </c>
      <c r="L12" s="175">
        <v>39.6</v>
      </c>
      <c r="M12" s="177">
        <v>0.03</v>
      </c>
      <c r="N12" s="20">
        <v>0.02</v>
      </c>
      <c r="O12" s="21">
        <v>0</v>
      </c>
      <c r="P12" s="21">
        <v>0</v>
      </c>
      <c r="Q12" s="42">
        <v>0</v>
      </c>
      <c r="R12" s="177">
        <v>5.8</v>
      </c>
      <c r="S12" s="21">
        <v>30</v>
      </c>
      <c r="T12" s="21">
        <v>9.4</v>
      </c>
      <c r="U12" s="21">
        <v>0.78</v>
      </c>
      <c r="V12" s="21">
        <v>47</v>
      </c>
      <c r="W12" s="21">
        <v>8.8000000000000003E-4</v>
      </c>
      <c r="X12" s="21">
        <v>1E-3</v>
      </c>
      <c r="Y12" s="42">
        <v>0</v>
      </c>
    </row>
    <row r="13" spans="2:25" s="32" customFormat="1" ht="26.45" customHeight="1" x14ac:dyDescent="0.25">
      <c r="B13" s="343"/>
      <c r="C13" s="671" t="s">
        <v>165</v>
      </c>
      <c r="D13" s="703"/>
      <c r="E13" s="579"/>
      <c r="F13" s="710" t="s">
        <v>21</v>
      </c>
      <c r="G13" s="634">
        <f>G6+G7+G9+G10+G11+G12</f>
        <v>630</v>
      </c>
      <c r="H13" s="579"/>
      <c r="I13" s="604">
        <f t="shared" ref="I13:Y13" si="0">I6+I7+I9+I10+I11+I12</f>
        <v>22.29</v>
      </c>
      <c r="J13" s="603">
        <f t="shared" si="0"/>
        <v>20.979999999999997</v>
      </c>
      <c r="K13" s="612">
        <f t="shared" si="0"/>
        <v>94.890000000000015</v>
      </c>
      <c r="L13" s="681">
        <f t="shared" si="0"/>
        <v>661.36</v>
      </c>
      <c r="M13" s="604">
        <f t="shared" si="0"/>
        <v>0.33999999999999997</v>
      </c>
      <c r="N13" s="603">
        <f t="shared" si="0"/>
        <v>0.28000000000000003</v>
      </c>
      <c r="O13" s="603">
        <f t="shared" si="0"/>
        <v>18.68</v>
      </c>
      <c r="P13" s="603">
        <f t="shared" si="0"/>
        <v>110</v>
      </c>
      <c r="Q13" s="612">
        <f t="shared" si="0"/>
        <v>1.1299999999999999</v>
      </c>
      <c r="R13" s="604">
        <f t="shared" si="0"/>
        <v>54.989999999999995</v>
      </c>
      <c r="S13" s="603">
        <f t="shared" si="0"/>
        <v>261.97000000000003</v>
      </c>
      <c r="T13" s="603">
        <f t="shared" si="0"/>
        <v>65.569999999999993</v>
      </c>
      <c r="U13" s="603">
        <f t="shared" si="0"/>
        <v>6.2099999999999991</v>
      </c>
      <c r="V13" s="603">
        <f t="shared" si="0"/>
        <v>727.96</v>
      </c>
      <c r="W13" s="603">
        <f t="shared" si="0"/>
        <v>8.5900000000000004E-3</v>
      </c>
      <c r="X13" s="679">
        <f t="shared" si="0"/>
        <v>1.2500000000000001E-2</v>
      </c>
      <c r="Y13" s="680">
        <f t="shared" si="0"/>
        <v>2.9369999999999998</v>
      </c>
    </row>
    <row r="14" spans="2:25" s="32" customFormat="1" ht="26.45" customHeight="1" x14ac:dyDescent="0.25">
      <c r="B14" s="343"/>
      <c r="C14" s="672" t="s">
        <v>164</v>
      </c>
      <c r="D14" s="701"/>
      <c r="E14" s="583"/>
      <c r="F14" s="711" t="s">
        <v>21</v>
      </c>
      <c r="G14" s="667">
        <f>G6+G8+G9+G10+G11+G12</f>
        <v>630</v>
      </c>
      <c r="H14" s="667"/>
      <c r="I14" s="613">
        <f t="shared" ref="I14:Y14" si="1">I6+I8+I9+I10+I11+I12</f>
        <v>23.8</v>
      </c>
      <c r="J14" s="610">
        <f t="shared" si="1"/>
        <v>23.05</v>
      </c>
      <c r="K14" s="614">
        <f t="shared" si="1"/>
        <v>89.91</v>
      </c>
      <c r="L14" s="667">
        <f t="shared" si="1"/>
        <v>665.8</v>
      </c>
      <c r="M14" s="613">
        <f t="shared" si="1"/>
        <v>0.27</v>
      </c>
      <c r="N14" s="610">
        <f t="shared" si="1"/>
        <v>0.31000000000000005</v>
      </c>
      <c r="O14" s="610">
        <f t="shared" si="1"/>
        <v>18.98</v>
      </c>
      <c r="P14" s="610">
        <f t="shared" si="1"/>
        <v>110</v>
      </c>
      <c r="Q14" s="614">
        <f t="shared" si="1"/>
        <v>1.0899999999999999</v>
      </c>
      <c r="R14" s="613">
        <f t="shared" si="1"/>
        <v>71.08</v>
      </c>
      <c r="S14" s="610">
        <f t="shared" si="1"/>
        <v>301.40999999999997</v>
      </c>
      <c r="T14" s="610">
        <f t="shared" si="1"/>
        <v>70.099999999999994</v>
      </c>
      <c r="U14" s="610">
        <f t="shared" si="1"/>
        <v>7.1499999999999995</v>
      </c>
      <c r="V14" s="610">
        <f t="shared" si="1"/>
        <v>832.15</v>
      </c>
      <c r="W14" s="610">
        <f t="shared" si="1"/>
        <v>1.315E-2</v>
      </c>
      <c r="X14" s="610">
        <f t="shared" si="1"/>
        <v>9.3600000000000003E-3</v>
      </c>
      <c r="Y14" s="614">
        <f t="shared" si="1"/>
        <v>2.9299999999999997</v>
      </c>
    </row>
    <row r="15" spans="2:25" s="32" customFormat="1" ht="26.45" customHeight="1" x14ac:dyDescent="0.25">
      <c r="B15" s="343"/>
      <c r="C15" s="671" t="s">
        <v>165</v>
      </c>
      <c r="D15" s="579"/>
      <c r="E15" s="579"/>
      <c r="F15" s="710" t="s">
        <v>22</v>
      </c>
      <c r="G15" s="634"/>
      <c r="H15" s="579"/>
      <c r="I15" s="682"/>
      <c r="J15" s="679"/>
      <c r="K15" s="680"/>
      <c r="L15" s="681">
        <f>L13/23.5</f>
        <v>28.142978723404255</v>
      </c>
      <c r="M15" s="682"/>
      <c r="N15" s="679"/>
      <c r="O15" s="679"/>
      <c r="P15" s="679"/>
      <c r="Q15" s="680"/>
      <c r="R15" s="682"/>
      <c r="S15" s="679"/>
      <c r="T15" s="679"/>
      <c r="U15" s="679"/>
      <c r="V15" s="679"/>
      <c r="W15" s="679"/>
      <c r="X15" s="679"/>
      <c r="Y15" s="680"/>
    </row>
    <row r="16" spans="2:25" s="32" customFormat="1" ht="26.45" customHeight="1" thickBot="1" x14ac:dyDescent="0.3">
      <c r="B16" s="343"/>
      <c r="C16" s="673" t="s">
        <v>164</v>
      </c>
      <c r="D16" s="589"/>
      <c r="E16" s="589"/>
      <c r="F16" s="712" t="s">
        <v>22</v>
      </c>
      <c r="G16" s="724"/>
      <c r="H16" s="589"/>
      <c r="I16" s="686"/>
      <c r="J16" s="687"/>
      <c r="K16" s="688"/>
      <c r="L16" s="683">
        <f>L14/23.5</f>
        <v>28.331914893617018</v>
      </c>
      <c r="M16" s="686"/>
      <c r="N16" s="687"/>
      <c r="O16" s="687"/>
      <c r="P16" s="687"/>
      <c r="Q16" s="688"/>
      <c r="R16" s="686"/>
      <c r="S16" s="687"/>
      <c r="T16" s="687"/>
      <c r="U16" s="687"/>
      <c r="V16" s="687"/>
      <c r="W16" s="687"/>
      <c r="X16" s="687"/>
      <c r="Y16" s="688"/>
    </row>
    <row r="17" spans="2:25" s="32" customFormat="1" ht="36.75" customHeight="1" x14ac:dyDescent="0.25">
      <c r="B17" s="358" t="s">
        <v>7</v>
      </c>
      <c r="C17" s="447"/>
      <c r="D17" s="465">
        <v>235</v>
      </c>
      <c r="E17" s="284" t="s">
        <v>20</v>
      </c>
      <c r="F17" s="716" t="s">
        <v>140</v>
      </c>
      <c r="G17" s="465">
        <v>60</v>
      </c>
      <c r="H17" s="429"/>
      <c r="I17" s="199">
        <v>1.02</v>
      </c>
      <c r="J17" s="45">
        <v>7.98</v>
      </c>
      <c r="K17" s="46">
        <v>3.05</v>
      </c>
      <c r="L17" s="469">
        <v>88.8</v>
      </c>
      <c r="M17" s="199">
        <v>0.02</v>
      </c>
      <c r="N17" s="45">
        <v>0.04</v>
      </c>
      <c r="O17" s="45">
        <v>4.2</v>
      </c>
      <c r="P17" s="290">
        <v>90</v>
      </c>
      <c r="Q17" s="46">
        <v>0</v>
      </c>
      <c r="R17" s="200">
        <v>25.8</v>
      </c>
      <c r="S17" s="45">
        <v>18.600000000000001</v>
      </c>
      <c r="T17" s="45">
        <v>9</v>
      </c>
      <c r="U17" s="45">
        <v>0.42</v>
      </c>
      <c r="V17" s="45">
        <v>183</v>
      </c>
      <c r="W17" s="45">
        <v>1E-3</v>
      </c>
      <c r="X17" s="45">
        <v>2.0000000000000001E-4</v>
      </c>
      <c r="Y17" s="46">
        <v>0.08</v>
      </c>
    </row>
    <row r="18" spans="2:25" s="32" customFormat="1" ht="26.45" customHeight="1" x14ac:dyDescent="0.25">
      <c r="B18" s="343"/>
      <c r="C18" s="215"/>
      <c r="D18" s="68">
        <v>196</v>
      </c>
      <c r="E18" s="82" t="s">
        <v>9</v>
      </c>
      <c r="F18" s="184" t="s">
        <v>111</v>
      </c>
      <c r="G18" s="147">
        <v>200</v>
      </c>
      <c r="H18" s="68"/>
      <c r="I18" s="156">
        <v>5.67</v>
      </c>
      <c r="J18" s="56">
        <v>6.42</v>
      </c>
      <c r="K18" s="133">
        <v>8.4600000000000009</v>
      </c>
      <c r="L18" s="136">
        <v>118.37</v>
      </c>
      <c r="M18" s="134">
        <v>0.06</v>
      </c>
      <c r="N18" s="134">
        <v>7.0000000000000007E-2</v>
      </c>
      <c r="O18" s="56">
        <v>12.74</v>
      </c>
      <c r="P18" s="56">
        <v>160</v>
      </c>
      <c r="Q18" s="57">
        <v>0</v>
      </c>
      <c r="R18" s="156">
        <v>21.88</v>
      </c>
      <c r="S18" s="56">
        <v>71.760000000000005</v>
      </c>
      <c r="T18" s="56">
        <v>20.65</v>
      </c>
      <c r="U18" s="56">
        <v>0.98</v>
      </c>
      <c r="V18" s="56">
        <v>223.03</v>
      </c>
      <c r="W18" s="56">
        <v>2.29E-2</v>
      </c>
      <c r="X18" s="56">
        <v>8.8999999999999995E-4</v>
      </c>
      <c r="Y18" s="133">
        <v>0.8</v>
      </c>
    </row>
    <row r="19" spans="2:25" s="32" customFormat="1" ht="26.45" customHeight="1" x14ac:dyDescent="0.25">
      <c r="B19" s="343"/>
      <c r="C19" s="671" t="s">
        <v>165</v>
      </c>
      <c r="D19" s="578" t="s">
        <v>122</v>
      </c>
      <c r="E19" s="579" t="s">
        <v>10</v>
      </c>
      <c r="F19" s="822" t="s">
        <v>123</v>
      </c>
      <c r="G19" s="721">
        <v>205</v>
      </c>
      <c r="H19" s="578"/>
      <c r="I19" s="756">
        <v>17.09</v>
      </c>
      <c r="J19" s="757">
        <v>22.27</v>
      </c>
      <c r="K19" s="677">
        <v>32.26</v>
      </c>
      <c r="L19" s="703">
        <v>398.78</v>
      </c>
      <c r="M19" s="833">
        <v>0.17</v>
      </c>
      <c r="N19" s="757">
        <v>0.1</v>
      </c>
      <c r="O19" s="757">
        <v>0.26</v>
      </c>
      <c r="P19" s="757">
        <v>30</v>
      </c>
      <c r="Q19" s="835">
        <v>0.27</v>
      </c>
      <c r="R19" s="756">
        <v>21.86</v>
      </c>
      <c r="S19" s="757">
        <v>118.18</v>
      </c>
      <c r="T19" s="757">
        <v>15.96</v>
      </c>
      <c r="U19" s="757">
        <v>1.52</v>
      </c>
      <c r="V19" s="757">
        <v>189.7</v>
      </c>
      <c r="W19" s="757">
        <v>2.2399999999999998E-3</v>
      </c>
      <c r="X19" s="757">
        <v>7.0899999999999999E-3</v>
      </c>
      <c r="Y19" s="677">
        <v>0.02</v>
      </c>
    </row>
    <row r="20" spans="2:25" s="32" customFormat="1" ht="26.45" customHeight="1" x14ac:dyDescent="0.25">
      <c r="B20" s="343"/>
      <c r="C20" s="672" t="s">
        <v>164</v>
      </c>
      <c r="D20" s="728">
        <v>89</v>
      </c>
      <c r="E20" s="569" t="s">
        <v>10</v>
      </c>
      <c r="F20" s="722" t="s">
        <v>69</v>
      </c>
      <c r="G20" s="723">
        <v>90</v>
      </c>
      <c r="H20" s="568"/>
      <c r="I20" s="753">
        <v>16.559999999999999</v>
      </c>
      <c r="J20" s="754">
        <v>15.75</v>
      </c>
      <c r="K20" s="675">
        <v>2.84</v>
      </c>
      <c r="L20" s="834">
        <v>219.6</v>
      </c>
      <c r="M20" s="696">
        <v>0.05</v>
      </c>
      <c r="N20" s="697">
        <v>0.12</v>
      </c>
      <c r="O20" s="697">
        <v>1.1499999999999999</v>
      </c>
      <c r="P20" s="697">
        <v>0</v>
      </c>
      <c r="Q20" s="836">
        <v>0</v>
      </c>
      <c r="R20" s="699">
        <v>17.05</v>
      </c>
      <c r="S20" s="697">
        <v>163.25</v>
      </c>
      <c r="T20" s="697">
        <v>21.7</v>
      </c>
      <c r="U20" s="697">
        <v>2.4300000000000002</v>
      </c>
      <c r="V20" s="697">
        <v>296.55</v>
      </c>
      <c r="W20" s="697">
        <v>6.5199999999999998E-3</v>
      </c>
      <c r="X20" s="697">
        <v>2.7999999999999998E-4</v>
      </c>
      <c r="Y20" s="700">
        <v>0.05</v>
      </c>
    </row>
    <row r="21" spans="2:25" s="32" customFormat="1" ht="26.45" customHeight="1" x14ac:dyDescent="0.25">
      <c r="B21" s="343"/>
      <c r="C21" s="672" t="s">
        <v>164</v>
      </c>
      <c r="D21" s="568">
        <v>54</v>
      </c>
      <c r="E21" s="569" t="s">
        <v>57</v>
      </c>
      <c r="F21" s="570" t="s">
        <v>39</v>
      </c>
      <c r="G21" s="569">
        <v>150</v>
      </c>
      <c r="H21" s="568"/>
      <c r="I21" s="573">
        <v>7.26</v>
      </c>
      <c r="J21" s="574">
        <v>4.96</v>
      </c>
      <c r="K21" s="575">
        <v>31.76</v>
      </c>
      <c r="L21" s="805">
        <v>198.84</v>
      </c>
      <c r="M21" s="663">
        <v>0.19</v>
      </c>
      <c r="N21" s="574">
        <v>0.1</v>
      </c>
      <c r="O21" s="574">
        <v>0</v>
      </c>
      <c r="P21" s="574">
        <v>10</v>
      </c>
      <c r="Q21" s="801">
        <v>0.06</v>
      </c>
      <c r="R21" s="573">
        <v>13.09</v>
      </c>
      <c r="S21" s="574">
        <v>159.71</v>
      </c>
      <c r="T21" s="574">
        <v>106.22</v>
      </c>
      <c r="U21" s="574">
        <v>3.57</v>
      </c>
      <c r="V21" s="574">
        <v>193.67</v>
      </c>
      <c r="W21" s="574">
        <v>1.7899999999999999E-3</v>
      </c>
      <c r="X21" s="574">
        <v>3.0999999999999999E-3</v>
      </c>
      <c r="Y21" s="575">
        <v>0.01</v>
      </c>
    </row>
    <row r="22" spans="2:25" s="32" customFormat="1" ht="33.75" customHeight="1" x14ac:dyDescent="0.25">
      <c r="B22" s="339"/>
      <c r="C22" s="215"/>
      <c r="D22" s="221">
        <v>216</v>
      </c>
      <c r="E22" s="82" t="s">
        <v>18</v>
      </c>
      <c r="F22" s="110" t="s">
        <v>120</v>
      </c>
      <c r="G22" s="147">
        <v>200</v>
      </c>
      <c r="H22" s="68"/>
      <c r="I22" s="177">
        <v>0.25</v>
      </c>
      <c r="J22" s="21">
        <v>0</v>
      </c>
      <c r="K22" s="42">
        <v>12.73</v>
      </c>
      <c r="L22" s="118">
        <v>51.3</v>
      </c>
      <c r="M22" s="20">
        <v>0</v>
      </c>
      <c r="N22" s="20">
        <v>0</v>
      </c>
      <c r="O22" s="21">
        <v>4.3899999999999997</v>
      </c>
      <c r="P22" s="21">
        <v>0</v>
      </c>
      <c r="Q22" s="22">
        <v>0</v>
      </c>
      <c r="R22" s="177">
        <v>0.32</v>
      </c>
      <c r="S22" s="21">
        <v>0</v>
      </c>
      <c r="T22" s="21">
        <v>0</v>
      </c>
      <c r="U22" s="21">
        <v>0.03</v>
      </c>
      <c r="V22" s="21">
        <v>0.3</v>
      </c>
      <c r="W22" s="21">
        <v>0</v>
      </c>
      <c r="X22" s="21">
        <v>0</v>
      </c>
      <c r="Y22" s="133">
        <v>0</v>
      </c>
    </row>
    <row r="23" spans="2:25" s="32" customFormat="1" ht="26.45" customHeight="1" x14ac:dyDescent="0.25">
      <c r="B23" s="339"/>
      <c r="C23" s="419"/>
      <c r="D23" s="221">
        <v>119</v>
      </c>
      <c r="E23" s="82" t="s">
        <v>14</v>
      </c>
      <c r="F23" s="135" t="s">
        <v>51</v>
      </c>
      <c r="G23" s="82">
        <v>30</v>
      </c>
      <c r="H23" s="68"/>
      <c r="I23" s="177">
        <v>2.2799999999999998</v>
      </c>
      <c r="J23" s="21">
        <v>0.24</v>
      </c>
      <c r="K23" s="42">
        <v>14.76</v>
      </c>
      <c r="L23" s="175">
        <v>70.5</v>
      </c>
      <c r="M23" s="20">
        <v>0.03</v>
      </c>
      <c r="N23" s="20">
        <v>0.01</v>
      </c>
      <c r="O23" s="21">
        <v>0</v>
      </c>
      <c r="P23" s="21">
        <v>0</v>
      </c>
      <c r="Q23" s="22">
        <v>0</v>
      </c>
      <c r="R23" s="177">
        <v>6</v>
      </c>
      <c r="S23" s="21">
        <v>19.5</v>
      </c>
      <c r="T23" s="21">
        <v>4.2</v>
      </c>
      <c r="U23" s="21">
        <v>0.33</v>
      </c>
      <c r="V23" s="21">
        <v>27.9</v>
      </c>
      <c r="W23" s="21">
        <v>9.6000000000000002E-4</v>
      </c>
      <c r="X23" s="21">
        <v>1.8E-3</v>
      </c>
      <c r="Y23" s="42">
        <v>4.3499999999999997E-3</v>
      </c>
    </row>
    <row r="24" spans="2:25" s="32" customFormat="1" ht="26.45" customHeight="1" x14ac:dyDescent="0.25">
      <c r="B24" s="339"/>
      <c r="C24" s="419"/>
      <c r="D24" s="68">
        <v>120</v>
      </c>
      <c r="E24" s="82" t="s">
        <v>15</v>
      </c>
      <c r="F24" s="135" t="s">
        <v>44</v>
      </c>
      <c r="G24" s="82">
        <v>20</v>
      </c>
      <c r="H24" s="354"/>
      <c r="I24" s="177">
        <v>1.32</v>
      </c>
      <c r="J24" s="21">
        <v>0.24</v>
      </c>
      <c r="K24" s="42">
        <v>8.0399999999999991</v>
      </c>
      <c r="L24" s="175">
        <v>39.6</v>
      </c>
      <c r="M24" s="20">
        <v>0.03</v>
      </c>
      <c r="N24" s="20">
        <v>0.02</v>
      </c>
      <c r="O24" s="21">
        <v>0</v>
      </c>
      <c r="P24" s="21">
        <v>0</v>
      </c>
      <c r="Q24" s="22">
        <v>0</v>
      </c>
      <c r="R24" s="177">
        <v>5.8</v>
      </c>
      <c r="S24" s="21">
        <v>30</v>
      </c>
      <c r="T24" s="21">
        <v>9.4</v>
      </c>
      <c r="U24" s="21">
        <v>0.78</v>
      </c>
      <c r="V24" s="21">
        <v>47</v>
      </c>
      <c r="W24" s="21">
        <v>8.8000000000000003E-4</v>
      </c>
      <c r="X24" s="21">
        <v>1E-3</v>
      </c>
      <c r="Y24" s="42">
        <v>0</v>
      </c>
    </row>
    <row r="25" spans="2:25" s="32" customFormat="1" ht="26.45" customHeight="1" x14ac:dyDescent="0.25">
      <c r="B25" s="339"/>
      <c r="C25" s="671" t="s">
        <v>165</v>
      </c>
      <c r="D25" s="703"/>
      <c r="E25" s="579"/>
      <c r="F25" s="710" t="s">
        <v>21</v>
      </c>
      <c r="G25" s="634">
        <f>G17+G18+G19+G22+G23+G24</f>
        <v>715</v>
      </c>
      <c r="H25" s="607"/>
      <c r="I25" s="604">
        <f t="shared" ref="I25:Y25" si="2">I17+I18+I19+I22+I23+I24</f>
        <v>27.630000000000003</v>
      </c>
      <c r="J25" s="603">
        <f t="shared" si="2"/>
        <v>37.150000000000006</v>
      </c>
      <c r="K25" s="612">
        <f t="shared" si="2"/>
        <v>79.300000000000011</v>
      </c>
      <c r="L25" s="681">
        <f t="shared" si="2"/>
        <v>767.35</v>
      </c>
      <c r="M25" s="664">
        <f t="shared" si="2"/>
        <v>0.31000000000000005</v>
      </c>
      <c r="N25" s="603">
        <f t="shared" si="2"/>
        <v>0.24000000000000002</v>
      </c>
      <c r="O25" s="603">
        <f t="shared" si="2"/>
        <v>21.590000000000003</v>
      </c>
      <c r="P25" s="603">
        <f t="shared" si="2"/>
        <v>280</v>
      </c>
      <c r="Q25" s="635">
        <f t="shared" si="2"/>
        <v>0.27</v>
      </c>
      <c r="R25" s="604">
        <f t="shared" si="2"/>
        <v>81.659999999999982</v>
      </c>
      <c r="S25" s="603">
        <f t="shared" si="2"/>
        <v>258.04000000000002</v>
      </c>
      <c r="T25" s="603">
        <f t="shared" si="2"/>
        <v>59.21</v>
      </c>
      <c r="U25" s="603">
        <f t="shared" si="2"/>
        <v>4.0599999999999996</v>
      </c>
      <c r="V25" s="603">
        <f t="shared" si="2"/>
        <v>670.93</v>
      </c>
      <c r="W25" s="603">
        <f t="shared" si="2"/>
        <v>2.7979999999999998E-2</v>
      </c>
      <c r="X25" s="603">
        <f t="shared" si="2"/>
        <v>1.098E-2</v>
      </c>
      <c r="Y25" s="612">
        <f t="shared" si="2"/>
        <v>0.90434999999999999</v>
      </c>
    </row>
    <row r="26" spans="2:25" s="32" customFormat="1" ht="26.45" customHeight="1" x14ac:dyDescent="0.25">
      <c r="B26" s="339"/>
      <c r="C26" s="672" t="s">
        <v>164</v>
      </c>
      <c r="D26" s="701"/>
      <c r="E26" s="583"/>
      <c r="F26" s="711" t="s">
        <v>21</v>
      </c>
      <c r="G26" s="643">
        <f>G17+G18+G20+G21+G22+G23+G24</f>
        <v>750</v>
      </c>
      <c r="H26" s="642"/>
      <c r="I26" s="613">
        <f t="shared" ref="I26:Y26" si="3">I17+I18+I20+I21+I22+I23+I24</f>
        <v>34.36</v>
      </c>
      <c r="J26" s="610">
        <f t="shared" si="3"/>
        <v>35.590000000000003</v>
      </c>
      <c r="K26" s="614">
        <f t="shared" si="3"/>
        <v>81.640000000000015</v>
      </c>
      <c r="L26" s="667">
        <f t="shared" si="3"/>
        <v>787.01</v>
      </c>
      <c r="M26" s="665">
        <f t="shared" si="3"/>
        <v>0.38</v>
      </c>
      <c r="N26" s="610">
        <f t="shared" si="3"/>
        <v>0.36000000000000004</v>
      </c>
      <c r="O26" s="610">
        <f t="shared" si="3"/>
        <v>22.48</v>
      </c>
      <c r="P26" s="610">
        <f t="shared" si="3"/>
        <v>260</v>
      </c>
      <c r="Q26" s="644">
        <f t="shared" si="3"/>
        <v>0.06</v>
      </c>
      <c r="R26" s="613">
        <f t="shared" si="3"/>
        <v>89.94</v>
      </c>
      <c r="S26" s="610">
        <f t="shared" si="3"/>
        <v>462.82000000000005</v>
      </c>
      <c r="T26" s="610">
        <f t="shared" si="3"/>
        <v>171.17</v>
      </c>
      <c r="U26" s="610">
        <f t="shared" si="3"/>
        <v>8.5400000000000009</v>
      </c>
      <c r="V26" s="610">
        <f t="shared" si="3"/>
        <v>971.44999999999982</v>
      </c>
      <c r="W26" s="610">
        <f t="shared" si="3"/>
        <v>3.4050000000000004E-2</v>
      </c>
      <c r="X26" s="610">
        <f t="shared" si="3"/>
        <v>7.2699999999999996E-3</v>
      </c>
      <c r="Y26" s="614">
        <f t="shared" si="3"/>
        <v>0.94435000000000002</v>
      </c>
    </row>
    <row r="27" spans="2:25" s="32" customFormat="1" ht="26.45" customHeight="1" x14ac:dyDescent="0.25">
      <c r="B27" s="339"/>
      <c r="C27" s="671" t="s">
        <v>165</v>
      </c>
      <c r="D27" s="579"/>
      <c r="E27" s="579"/>
      <c r="F27" s="710" t="s">
        <v>22</v>
      </c>
      <c r="G27" s="637"/>
      <c r="H27" s="606"/>
      <c r="I27" s="604"/>
      <c r="J27" s="603"/>
      <c r="K27" s="612"/>
      <c r="L27" s="681">
        <f>L25/23.5</f>
        <v>32.653191489361703</v>
      </c>
      <c r="M27" s="664"/>
      <c r="N27" s="603"/>
      <c r="O27" s="603"/>
      <c r="P27" s="603"/>
      <c r="Q27" s="635"/>
      <c r="R27" s="604"/>
      <c r="S27" s="603"/>
      <c r="T27" s="603"/>
      <c r="U27" s="603"/>
      <c r="V27" s="603"/>
      <c r="W27" s="603"/>
      <c r="X27" s="603"/>
      <c r="Y27" s="612"/>
    </row>
    <row r="28" spans="2:25" s="32" customFormat="1" ht="26.45" customHeight="1" thickBot="1" x14ac:dyDescent="0.3">
      <c r="B28" s="360"/>
      <c r="C28" s="673" t="s">
        <v>164</v>
      </c>
      <c r="D28" s="589"/>
      <c r="E28" s="589"/>
      <c r="F28" s="712" t="s">
        <v>22</v>
      </c>
      <c r="G28" s="724"/>
      <c r="H28" s="588"/>
      <c r="I28" s="686"/>
      <c r="J28" s="687"/>
      <c r="K28" s="688"/>
      <c r="L28" s="683">
        <f>L26/23.5</f>
        <v>33.489787234042552</v>
      </c>
      <c r="M28" s="693"/>
      <c r="N28" s="687"/>
      <c r="O28" s="687"/>
      <c r="P28" s="687"/>
      <c r="Q28" s="837"/>
      <c r="R28" s="686"/>
      <c r="S28" s="687"/>
      <c r="T28" s="687"/>
      <c r="U28" s="687"/>
      <c r="V28" s="687"/>
      <c r="W28" s="687"/>
      <c r="X28" s="687"/>
      <c r="Y28" s="73"/>
    </row>
    <row r="29" spans="2:25" s="141" customFormat="1" ht="18.75" x14ac:dyDescent="0.25">
      <c r="C29" s="178"/>
      <c r="D29" s="178"/>
      <c r="E29" s="179"/>
      <c r="F29" s="180"/>
      <c r="G29" s="181"/>
      <c r="H29" s="179"/>
      <c r="I29" s="179"/>
      <c r="J29" s="179"/>
      <c r="K29" s="179"/>
    </row>
    <row r="30" spans="2:25" s="141" customFormat="1" x14ac:dyDescent="0.25">
      <c r="C30" s="178"/>
      <c r="D30" s="178"/>
      <c r="E30" s="179"/>
      <c r="F30" s="179"/>
      <c r="G30" s="179"/>
      <c r="H30" s="179"/>
      <c r="I30" s="179"/>
      <c r="J30" s="179"/>
      <c r="K30" s="179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ht="15.75" x14ac:dyDescent="0.25">
      <c r="D32" s="591" t="s">
        <v>166</v>
      </c>
      <c r="E32" s="592"/>
      <c r="F32" s="592"/>
      <c r="G32" s="11"/>
      <c r="H32" s="11"/>
      <c r="I32" s="11"/>
      <c r="J32" s="11"/>
      <c r="K32" s="11"/>
    </row>
    <row r="33" spans="4:11" ht="15.75" x14ac:dyDescent="0.25">
      <c r="D33" s="593" t="s">
        <v>167</v>
      </c>
      <c r="E33" s="594"/>
      <c r="F33" s="594"/>
      <c r="G33" s="11"/>
      <c r="H33" s="11"/>
      <c r="I33" s="11"/>
      <c r="J33" s="11"/>
      <c r="K33" s="11"/>
    </row>
    <row r="34" spans="4:11" x14ac:dyDescent="0.25">
      <c r="E34" s="11"/>
      <c r="F34" s="11"/>
      <c r="G34" s="11"/>
      <c r="H34" s="11"/>
      <c r="I34" s="11"/>
      <c r="J34" s="11"/>
      <c r="K34" s="11"/>
    </row>
    <row r="35" spans="4:11" x14ac:dyDescent="0.25">
      <c r="E35" s="11"/>
      <c r="F35" s="11"/>
      <c r="G35" s="11"/>
      <c r="H35" s="11"/>
      <c r="I35" s="11"/>
      <c r="J35" s="11"/>
      <c r="K35" s="11"/>
    </row>
    <row r="36" spans="4:11" x14ac:dyDescent="0.2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4" zoomScale="60" zoomScaleNormal="60" workbookViewId="0">
      <selection activeCell="K21" sqref="I21:K21"/>
    </sheetView>
  </sheetViews>
  <sheetFormatPr defaultRowHeight="15" x14ac:dyDescent="0.25"/>
  <cols>
    <col min="2" max="3" width="19.7109375" customWidth="1"/>
    <col min="4" max="4" width="18.7109375" style="5" customWidth="1"/>
    <col min="5" max="5" width="22.2851562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4" bestFit="1" customWidth="1"/>
    <col min="12" max="12" width="22.85546875" customWidth="1"/>
    <col min="13" max="13" width="11.28515625" customWidth="1"/>
    <col min="23" max="23" width="11.140625" bestFit="1" customWidth="1"/>
    <col min="24" max="24" width="11.5703125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35">
        <v>21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9" t="s">
        <v>24</v>
      </c>
      <c r="N4" s="870"/>
      <c r="O4" s="884"/>
      <c r="P4" s="884"/>
      <c r="Q4" s="885"/>
      <c r="R4" s="869" t="s">
        <v>25</v>
      </c>
      <c r="S4" s="870"/>
      <c r="T4" s="870"/>
      <c r="U4" s="870"/>
      <c r="V4" s="870"/>
      <c r="W4" s="870"/>
      <c r="X4" s="870"/>
      <c r="Y4" s="871"/>
    </row>
    <row r="5" spans="2:25" s="17" customFormat="1" ht="46.5" thickBot="1" x14ac:dyDescent="0.3">
      <c r="B5" s="873"/>
      <c r="C5" s="873"/>
      <c r="D5" s="886"/>
      <c r="E5" s="877"/>
      <c r="F5" s="877"/>
      <c r="G5" s="877"/>
      <c r="H5" s="877"/>
      <c r="I5" s="301" t="s">
        <v>27</v>
      </c>
      <c r="J5" s="370" t="s">
        <v>28</v>
      </c>
      <c r="K5" s="302" t="s">
        <v>29</v>
      </c>
      <c r="L5" s="892"/>
      <c r="M5" s="262" t="s">
        <v>30</v>
      </c>
      <c r="N5" s="262" t="s">
        <v>86</v>
      </c>
      <c r="O5" s="262" t="s">
        <v>31</v>
      </c>
      <c r="P5" s="263" t="s">
        <v>87</v>
      </c>
      <c r="Q5" s="262" t="s">
        <v>88</v>
      </c>
      <c r="R5" s="262" t="s">
        <v>32</v>
      </c>
      <c r="S5" s="262" t="s">
        <v>33</v>
      </c>
      <c r="T5" s="262" t="s">
        <v>34</v>
      </c>
      <c r="U5" s="262" t="s">
        <v>35</v>
      </c>
      <c r="V5" s="262" t="s">
        <v>89</v>
      </c>
      <c r="W5" s="262" t="s">
        <v>90</v>
      </c>
      <c r="X5" s="262" t="s">
        <v>91</v>
      </c>
      <c r="Y5" s="305" t="s">
        <v>92</v>
      </c>
    </row>
    <row r="6" spans="2:25" s="17" customFormat="1" ht="37.5" customHeight="1" x14ac:dyDescent="0.25">
      <c r="B6" s="336" t="s">
        <v>6</v>
      </c>
      <c r="C6" s="486"/>
      <c r="D6" s="229">
        <v>137</v>
      </c>
      <c r="E6" s="334" t="s">
        <v>20</v>
      </c>
      <c r="F6" s="489" t="s">
        <v>129</v>
      </c>
      <c r="G6" s="499">
        <v>100</v>
      </c>
      <c r="H6" s="99"/>
      <c r="I6" s="200">
        <v>0.8</v>
      </c>
      <c r="J6" s="45">
        <v>0.2</v>
      </c>
      <c r="K6" s="227">
        <v>7.5</v>
      </c>
      <c r="L6" s="429">
        <v>38</v>
      </c>
      <c r="M6" s="199">
        <v>0.06</v>
      </c>
      <c r="N6" s="45">
        <v>0.03</v>
      </c>
      <c r="O6" s="45">
        <v>38</v>
      </c>
      <c r="P6" s="45">
        <v>10</v>
      </c>
      <c r="Q6" s="46">
        <v>0</v>
      </c>
      <c r="R6" s="200">
        <v>35</v>
      </c>
      <c r="S6" s="45">
        <v>17</v>
      </c>
      <c r="T6" s="45">
        <v>11</v>
      </c>
      <c r="U6" s="45">
        <v>0.1</v>
      </c>
      <c r="V6" s="45">
        <v>155</v>
      </c>
      <c r="W6" s="45">
        <v>0</v>
      </c>
      <c r="X6" s="45">
        <v>0</v>
      </c>
      <c r="Y6" s="46">
        <v>0.15</v>
      </c>
    </row>
    <row r="7" spans="2:25" s="17" customFormat="1" ht="37.5" customHeight="1" x14ac:dyDescent="0.25">
      <c r="B7" s="337"/>
      <c r="C7" s="497"/>
      <c r="D7" s="284" t="s">
        <v>43</v>
      </c>
      <c r="E7" s="369" t="s">
        <v>20</v>
      </c>
      <c r="F7" s="495" t="s">
        <v>40</v>
      </c>
      <c r="G7" s="500">
        <v>17</v>
      </c>
      <c r="H7" s="143"/>
      <c r="I7" s="478">
        <v>2.48</v>
      </c>
      <c r="J7" s="219">
        <v>3.96</v>
      </c>
      <c r="K7" s="450">
        <v>0.68</v>
      </c>
      <c r="L7" s="496">
        <v>48.11</v>
      </c>
      <c r="M7" s="244"/>
      <c r="N7" s="219"/>
      <c r="O7" s="219"/>
      <c r="P7" s="219"/>
      <c r="Q7" s="245"/>
      <c r="R7" s="478"/>
      <c r="S7" s="219"/>
      <c r="T7" s="219"/>
      <c r="U7" s="219"/>
      <c r="V7" s="219"/>
      <c r="W7" s="219"/>
      <c r="X7" s="219"/>
      <c r="Y7" s="245"/>
    </row>
    <row r="8" spans="2:25" s="17" customFormat="1" ht="37.5" customHeight="1" x14ac:dyDescent="0.25">
      <c r="B8" s="337"/>
      <c r="C8" s="94"/>
      <c r="D8" s="276">
        <v>230</v>
      </c>
      <c r="E8" s="107" t="s">
        <v>4</v>
      </c>
      <c r="F8" s="377" t="s">
        <v>106</v>
      </c>
      <c r="G8" s="113">
        <v>150</v>
      </c>
      <c r="H8" s="81"/>
      <c r="I8" s="18">
        <v>22.95</v>
      </c>
      <c r="J8" s="16">
        <v>10.050000000000001</v>
      </c>
      <c r="K8" s="37">
        <v>32.590000000000003</v>
      </c>
      <c r="L8" s="264">
        <v>314.86</v>
      </c>
      <c r="M8" s="153">
        <v>0.05</v>
      </c>
      <c r="N8" s="16">
        <v>0.26</v>
      </c>
      <c r="O8" s="16">
        <v>3.82</v>
      </c>
      <c r="P8" s="16">
        <v>50</v>
      </c>
      <c r="Q8" s="37">
        <v>0.27</v>
      </c>
      <c r="R8" s="153">
        <v>169.72</v>
      </c>
      <c r="S8" s="16">
        <v>229.25</v>
      </c>
      <c r="T8" s="16">
        <v>27.19</v>
      </c>
      <c r="U8" s="16">
        <v>0.92</v>
      </c>
      <c r="V8" s="16">
        <v>141.84</v>
      </c>
      <c r="W8" s="16">
        <v>8.9999999999999993E-3</v>
      </c>
      <c r="X8" s="16">
        <v>0.03</v>
      </c>
      <c r="Y8" s="37">
        <v>0.03</v>
      </c>
    </row>
    <row r="9" spans="2:25" s="17" customFormat="1" ht="36" customHeight="1" x14ac:dyDescent="0.25">
      <c r="B9" s="337"/>
      <c r="C9" s="94"/>
      <c r="D9" s="91">
        <v>113</v>
      </c>
      <c r="E9" s="107" t="s">
        <v>5</v>
      </c>
      <c r="F9" s="225" t="s">
        <v>11</v>
      </c>
      <c r="G9" s="81">
        <v>200</v>
      </c>
      <c r="H9" s="503"/>
      <c r="I9" s="18">
        <v>0.04</v>
      </c>
      <c r="J9" s="16">
        <v>0</v>
      </c>
      <c r="K9" s="37">
        <v>7.4</v>
      </c>
      <c r="L9" s="264">
        <v>30.26</v>
      </c>
      <c r="M9" s="153">
        <v>0</v>
      </c>
      <c r="N9" s="16">
        <v>0</v>
      </c>
      <c r="O9" s="16">
        <v>0.8</v>
      </c>
      <c r="P9" s="16">
        <v>0</v>
      </c>
      <c r="Q9" s="37">
        <v>0</v>
      </c>
      <c r="R9" s="18">
        <v>2.02</v>
      </c>
      <c r="S9" s="16">
        <v>0.99</v>
      </c>
      <c r="T9" s="16">
        <v>0.55000000000000004</v>
      </c>
      <c r="U9" s="16">
        <v>0.05</v>
      </c>
      <c r="V9" s="16">
        <v>7.05</v>
      </c>
      <c r="W9" s="16">
        <v>0</v>
      </c>
      <c r="X9" s="16">
        <v>0</v>
      </c>
      <c r="Y9" s="37">
        <v>0</v>
      </c>
    </row>
    <row r="10" spans="2:25" s="17" customFormat="1" ht="37.5" customHeight="1" x14ac:dyDescent="0.25">
      <c r="B10" s="337"/>
      <c r="C10" s="94"/>
      <c r="D10" s="93">
        <v>121</v>
      </c>
      <c r="E10" s="107" t="s">
        <v>14</v>
      </c>
      <c r="F10" s="377" t="s">
        <v>47</v>
      </c>
      <c r="G10" s="113">
        <v>35</v>
      </c>
      <c r="H10" s="81"/>
      <c r="I10" s="18">
        <v>2.63</v>
      </c>
      <c r="J10" s="16">
        <v>1.01</v>
      </c>
      <c r="K10" s="37">
        <v>17.43</v>
      </c>
      <c r="L10" s="264">
        <v>91.7</v>
      </c>
      <c r="M10" s="153">
        <v>0.04</v>
      </c>
      <c r="N10" s="18">
        <v>0.01</v>
      </c>
      <c r="O10" s="16">
        <v>0</v>
      </c>
      <c r="P10" s="16">
        <v>0</v>
      </c>
      <c r="Q10" s="37">
        <v>0</v>
      </c>
      <c r="R10" s="153">
        <v>6.65</v>
      </c>
      <c r="S10" s="16">
        <v>22.75</v>
      </c>
      <c r="T10" s="16">
        <v>4.55</v>
      </c>
      <c r="U10" s="16">
        <v>0.42</v>
      </c>
      <c r="V10" s="16">
        <v>32.200000000000003</v>
      </c>
      <c r="W10" s="16">
        <v>0</v>
      </c>
      <c r="X10" s="16">
        <v>0</v>
      </c>
      <c r="Y10" s="37">
        <v>0</v>
      </c>
    </row>
    <row r="11" spans="2:25" s="17" customFormat="1" ht="37.5" customHeight="1" x14ac:dyDescent="0.25">
      <c r="B11" s="337"/>
      <c r="C11" s="94"/>
      <c r="D11" s="91"/>
      <c r="E11" s="107"/>
      <c r="F11" s="378" t="s">
        <v>21</v>
      </c>
      <c r="G11" s="192">
        <f>SUM(G6:G10)</f>
        <v>502</v>
      </c>
      <c r="H11" s="81"/>
      <c r="I11" s="501">
        <f t="shared" ref="I11:Y11" si="0">SUM(I6:I10)</f>
        <v>28.9</v>
      </c>
      <c r="J11" s="14">
        <f t="shared" si="0"/>
        <v>15.22</v>
      </c>
      <c r="K11" s="51">
        <f t="shared" si="0"/>
        <v>65.599999999999994</v>
      </c>
      <c r="L11" s="293">
        <f t="shared" si="0"/>
        <v>522.93000000000006</v>
      </c>
      <c r="M11" s="163">
        <f t="shared" si="0"/>
        <v>0.15</v>
      </c>
      <c r="N11" s="14">
        <f t="shared" si="0"/>
        <v>0.30000000000000004</v>
      </c>
      <c r="O11" s="14">
        <f t="shared" si="0"/>
        <v>42.62</v>
      </c>
      <c r="P11" s="14">
        <f t="shared" si="0"/>
        <v>60</v>
      </c>
      <c r="Q11" s="51">
        <f t="shared" si="0"/>
        <v>0.27</v>
      </c>
      <c r="R11" s="163">
        <f t="shared" si="0"/>
        <v>213.39000000000001</v>
      </c>
      <c r="S11" s="14">
        <f t="shared" si="0"/>
        <v>269.99</v>
      </c>
      <c r="T11" s="14">
        <f t="shared" si="0"/>
        <v>43.289999999999992</v>
      </c>
      <c r="U11" s="14">
        <f t="shared" si="0"/>
        <v>1.49</v>
      </c>
      <c r="V11" s="14">
        <f t="shared" si="0"/>
        <v>336.09000000000003</v>
      </c>
      <c r="W11" s="14">
        <f t="shared" si="0"/>
        <v>8.9999999999999993E-3</v>
      </c>
      <c r="X11" s="14">
        <f t="shared" si="0"/>
        <v>0.03</v>
      </c>
      <c r="Y11" s="51">
        <f t="shared" si="0"/>
        <v>0.18</v>
      </c>
    </row>
    <row r="12" spans="2:25" s="17" customFormat="1" ht="37.5" customHeight="1" thickBot="1" x14ac:dyDescent="0.3">
      <c r="B12" s="338"/>
      <c r="C12" s="498"/>
      <c r="D12" s="352"/>
      <c r="E12" s="375"/>
      <c r="F12" s="420" t="s">
        <v>22</v>
      </c>
      <c r="G12" s="201"/>
      <c r="H12" s="498"/>
      <c r="I12" s="502"/>
      <c r="J12" s="52"/>
      <c r="K12" s="53"/>
      <c r="L12" s="299">
        <f>L11/23.5</f>
        <v>22.252340425531919</v>
      </c>
      <c r="M12" s="203"/>
      <c r="N12" s="52"/>
      <c r="O12" s="52"/>
      <c r="P12" s="52"/>
      <c r="Q12" s="53"/>
      <c r="R12" s="203"/>
      <c r="S12" s="52"/>
      <c r="T12" s="52"/>
      <c r="U12" s="52"/>
      <c r="V12" s="52"/>
      <c r="W12" s="52"/>
      <c r="X12" s="52"/>
      <c r="Y12" s="53"/>
    </row>
    <row r="13" spans="2:25" s="17" customFormat="1" ht="37.5" customHeight="1" x14ac:dyDescent="0.25">
      <c r="B13" s="336" t="s">
        <v>7</v>
      </c>
      <c r="C13" s="486"/>
      <c r="D13" s="229">
        <v>137</v>
      </c>
      <c r="E13" s="334" t="s">
        <v>20</v>
      </c>
      <c r="F13" s="489" t="s">
        <v>129</v>
      </c>
      <c r="G13" s="499">
        <v>100</v>
      </c>
      <c r="H13" s="331"/>
      <c r="I13" s="199">
        <v>0.8</v>
      </c>
      <c r="J13" s="45">
        <v>0.2</v>
      </c>
      <c r="K13" s="46">
        <v>7.5</v>
      </c>
      <c r="L13" s="469">
        <v>38</v>
      </c>
      <c r="M13" s="199">
        <v>0.06</v>
      </c>
      <c r="N13" s="45">
        <v>0.03</v>
      </c>
      <c r="O13" s="45">
        <v>38</v>
      </c>
      <c r="P13" s="45">
        <v>10</v>
      </c>
      <c r="Q13" s="46">
        <v>0</v>
      </c>
      <c r="R13" s="200">
        <v>35</v>
      </c>
      <c r="S13" s="45">
        <v>17</v>
      </c>
      <c r="T13" s="45">
        <v>11</v>
      </c>
      <c r="U13" s="45">
        <v>0.1</v>
      </c>
      <c r="V13" s="45">
        <v>155</v>
      </c>
      <c r="W13" s="45">
        <v>0</v>
      </c>
      <c r="X13" s="45">
        <v>0</v>
      </c>
      <c r="Y13" s="46">
        <v>0.15</v>
      </c>
    </row>
    <row r="14" spans="2:25" s="17" customFormat="1" ht="37.5" customHeight="1" x14ac:dyDescent="0.25">
      <c r="B14" s="337"/>
      <c r="C14" s="94"/>
      <c r="D14" s="68">
        <v>31</v>
      </c>
      <c r="E14" s="106" t="s">
        <v>9</v>
      </c>
      <c r="F14" s="297" t="s">
        <v>61</v>
      </c>
      <c r="G14" s="147">
        <v>200</v>
      </c>
      <c r="H14" s="68"/>
      <c r="I14" s="156">
        <v>5.75</v>
      </c>
      <c r="J14" s="56">
        <v>8.7899999999999991</v>
      </c>
      <c r="K14" s="133">
        <v>8.75</v>
      </c>
      <c r="L14" s="221">
        <v>138.04</v>
      </c>
      <c r="M14" s="156">
        <v>0.04</v>
      </c>
      <c r="N14" s="134">
        <v>7.0000000000000007E-2</v>
      </c>
      <c r="O14" s="56">
        <v>5.25</v>
      </c>
      <c r="P14" s="56">
        <v>130</v>
      </c>
      <c r="Q14" s="133">
        <v>7.0000000000000007E-2</v>
      </c>
      <c r="R14" s="134">
        <v>33.81</v>
      </c>
      <c r="S14" s="56">
        <v>77.47</v>
      </c>
      <c r="T14" s="56">
        <v>20.29</v>
      </c>
      <c r="U14" s="56">
        <v>1.29</v>
      </c>
      <c r="V14" s="56">
        <v>275.49</v>
      </c>
      <c r="W14" s="56">
        <v>5.64E-3</v>
      </c>
      <c r="X14" s="56">
        <v>4.2999999999999997E-2</v>
      </c>
      <c r="Y14" s="133">
        <v>0.03</v>
      </c>
    </row>
    <row r="15" spans="2:25" s="32" customFormat="1" ht="37.5" customHeight="1" x14ac:dyDescent="0.25">
      <c r="B15" s="70"/>
      <c r="C15" s="671" t="s">
        <v>165</v>
      </c>
      <c r="D15" s="597">
        <v>258</v>
      </c>
      <c r="E15" s="595" t="s">
        <v>10</v>
      </c>
      <c r="F15" s="817" t="s">
        <v>149</v>
      </c>
      <c r="G15" s="579">
        <v>90</v>
      </c>
      <c r="H15" s="578"/>
      <c r="I15" s="598">
        <v>13.03</v>
      </c>
      <c r="J15" s="599">
        <v>8.84</v>
      </c>
      <c r="K15" s="600">
        <v>8.16</v>
      </c>
      <c r="L15" s="601">
        <v>156.30000000000001</v>
      </c>
      <c r="M15" s="598">
        <v>0.06</v>
      </c>
      <c r="N15" s="662">
        <v>0.09</v>
      </c>
      <c r="O15" s="599">
        <v>1.69</v>
      </c>
      <c r="P15" s="599">
        <v>40</v>
      </c>
      <c r="Q15" s="600">
        <v>0.03</v>
      </c>
      <c r="R15" s="662">
        <v>31.63</v>
      </c>
      <c r="S15" s="599">
        <v>112.58</v>
      </c>
      <c r="T15" s="599">
        <v>17</v>
      </c>
      <c r="U15" s="599">
        <v>1.2</v>
      </c>
      <c r="V15" s="599">
        <v>221.32</v>
      </c>
      <c r="W15" s="599">
        <v>4.0000000000000001E-3</v>
      </c>
      <c r="X15" s="599">
        <v>8.9999999999999998E-4</v>
      </c>
      <c r="Y15" s="600">
        <v>0.1</v>
      </c>
    </row>
    <row r="16" spans="2:25" s="32" customFormat="1" ht="37.5" customHeight="1" x14ac:dyDescent="0.25">
      <c r="B16" s="70"/>
      <c r="C16" s="672" t="s">
        <v>164</v>
      </c>
      <c r="D16" s="569">
        <v>150</v>
      </c>
      <c r="E16" s="569" t="s">
        <v>10</v>
      </c>
      <c r="F16" s="722" t="s">
        <v>181</v>
      </c>
      <c r="G16" s="723">
        <v>90</v>
      </c>
      <c r="H16" s="568"/>
      <c r="I16" s="753">
        <v>21.52</v>
      </c>
      <c r="J16" s="754">
        <v>19.57</v>
      </c>
      <c r="K16" s="675">
        <v>2.4500000000000002</v>
      </c>
      <c r="L16" s="780">
        <v>270.77</v>
      </c>
      <c r="M16" s="753">
        <v>0.09</v>
      </c>
      <c r="N16" s="754">
        <v>0.16</v>
      </c>
      <c r="O16" s="754">
        <v>7.66</v>
      </c>
      <c r="P16" s="754">
        <v>70</v>
      </c>
      <c r="Q16" s="675">
        <v>0.04</v>
      </c>
      <c r="R16" s="755">
        <v>26.49</v>
      </c>
      <c r="S16" s="754">
        <v>178.7</v>
      </c>
      <c r="T16" s="754">
        <v>24.83</v>
      </c>
      <c r="U16" s="754">
        <v>1.68</v>
      </c>
      <c r="V16" s="754">
        <v>295.58</v>
      </c>
      <c r="W16" s="754">
        <v>5.0000000000000001E-3</v>
      </c>
      <c r="X16" s="754">
        <v>2.9999999999999997E-4</v>
      </c>
      <c r="Y16" s="675">
        <v>0.56999999999999995</v>
      </c>
    </row>
    <row r="17" spans="2:25" s="32" customFormat="1" ht="37.5" customHeight="1" x14ac:dyDescent="0.25">
      <c r="B17" s="70"/>
      <c r="C17" s="671" t="s">
        <v>165</v>
      </c>
      <c r="D17" s="597">
        <v>50</v>
      </c>
      <c r="E17" s="578" t="s">
        <v>57</v>
      </c>
      <c r="F17" s="826" t="s">
        <v>72</v>
      </c>
      <c r="G17" s="579">
        <v>150</v>
      </c>
      <c r="H17" s="595"/>
      <c r="I17" s="629">
        <v>3.28</v>
      </c>
      <c r="J17" s="630">
        <v>7.81</v>
      </c>
      <c r="K17" s="730">
        <v>21.57</v>
      </c>
      <c r="L17" s="731">
        <v>170.22</v>
      </c>
      <c r="M17" s="598">
        <v>0.13</v>
      </c>
      <c r="N17" s="599">
        <v>0.11</v>
      </c>
      <c r="O17" s="599">
        <v>11.16</v>
      </c>
      <c r="P17" s="599">
        <v>50</v>
      </c>
      <c r="Q17" s="600">
        <v>0.15</v>
      </c>
      <c r="R17" s="662">
        <v>39.840000000000003</v>
      </c>
      <c r="S17" s="599">
        <v>90.51</v>
      </c>
      <c r="T17" s="599">
        <v>30.49</v>
      </c>
      <c r="U17" s="599">
        <v>1.1299999999999999</v>
      </c>
      <c r="V17" s="599">
        <v>680.36</v>
      </c>
      <c r="W17" s="599">
        <v>7.9100000000000004E-3</v>
      </c>
      <c r="X17" s="599">
        <v>8.5999999999999998E-4</v>
      </c>
      <c r="Y17" s="600">
        <v>0.04</v>
      </c>
    </row>
    <row r="18" spans="2:25" s="32" customFormat="1" ht="37.5" customHeight="1" x14ac:dyDescent="0.25">
      <c r="B18" s="70"/>
      <c r="C18" s="672" t="s">
        <v>164</v>
      </c>
      <c r="D18" s="572">
        <v>22</v>
      </c>
      <c r="E18" s="572" t="s">
        <v>46</v>
      </c>
      <c r="F18" s="660" t="s">
        <v>186</v>
      </c>
      <c r="G18" s="569">
        <v>150</v>
      </c>
      <c r="H18" s="568"/>
      <c r="I18" s="652">
        <v>2.41</v>
      </c>
      <c r="J18" s="653">
        <v>7.02</v>
      </c>
      <c r="K18" s="812">
        <v>14.18</v>
      </c>
      <c r="L18" s="655">
        <v>130.79</v>
      </c>
      <c r="M18" s="573">
        <v>0.08</v>
      </c>
      <c r="N18" s="574">
        <v>7.0000000000000007E-2</v>
      </c>
      <c r="O18" s="574">
        <v>13.63</v>
      </c>
      <c r="P18" s="574">
        <v>420</v>
      </c>
      <c r="Q18" s="575">
        <v>0.06</v>
      </c>
      <c r="R18" s="663">
        <v>35.24</v>
      </c>
      <c r="S18" s="574">
        <v>63.07</v>
      </c>
      <c r="T18" s="574">
        <v>28.07</v>
      </c>
      <c r="U18" s="574">
        <v>1.03</v>
      </c>
      <c r="V18" s="574">
        <v>482.73</v>
      </c>
      <c r="W18" s="574">
        <v>5.0000000000000001E-3</v>
      </c>
      <c r="X18" s="574">
        <v>0</v>
      </c>
      <c r="Y18" s="575">
        <v>0</v>
      </c>
    </row>
    <row r="19" spans="2:25" s="32" customFormat="1" ht="37.5" customHeight="1" x14ac:dyDescent="0.25">
      <c r="B19" s="70"/>
      <c r="C19" s="451"/>
      <c r="D19" s="276">
        <v>107</v>
      </c>
      <c r="E19" s="68" t="s">
        <v>18</v>
      </c>
      <c r="F19" s="297" t="s">
        <v>78</v>
      </c>
      <c r="G19" s="147">
        <v>200</v>
      </c>
      <c r="H19" s="250"/>
      <c r="I19" s="177">
        <v>0.6</v>
      </c>
      <c r="J19" s="21">
        <v>0</v>
      </c>
      <c r="K19" s="42">
        <v>33</v>
      </c>
      <c r="L19" s="176">
        <v>136</v>
      </c>
      <c r="M19" s="177">
        <v>0.04</v>
      </c>
      <c r="N19" s="20">
        <v>0.04</v>
      </c>
      <c r="O19" s="21">
        <v>0.08</v>
      </c>
      <c r="P19" s="21">
        <v>12</v>
      </c>
      <c r="Q19" s="42">
        <v>20</v>
      </c>
      <c r="R19" s="20">
        <v>0</v>
      </c>
      <c r="S19" s="21">
        <v>10</v>
      </c>
      <c r="T19" s="21">
        <v>30</v>
      </c>
      <c r="U19" s="21">
        <v>24</v>
      </c>
      <c r="V19" s="21">
        <v>0.4</v>
      </c>
      <c r="W19" s="21">
        <v>304</v>
      </c>
      <c r="X19" s="21">
        <v>0</v>
      </c>
      <c r="Y19" s="42">
        <v>0</v>
      </c>
    </row>
    <row r="20" spans="2:25" s="32" customFormat="1" ht="37.5" customHeight="1" x14ac:dyDescent="0.25">
      <c r="B20" s="70"/>
      <c r="C20" s="451"/>
      <c r="D20" s="277">
        <v>119</v>
      </c>
      <c r="E20" s="68" t="s">
        <v>14</v>
      </c>
      <c r="F20" s="407" t="s">
        <v>51</v>
      </c>
      <c r="G20" s="82">
        <v>20</v>
      </c>
      <c r="H20" s="250"/>
      <c r="I20" s="177">
        <v>1.52</v>
      </c>
      <c r="J20" s="21">
        <v>0.16</v>
      </c>
      <c r="K20" s="42">
        <v>9.84</v>
      </c>
      <c r="L20" s="235">
        <v>47</v>
      </c>
      <c r="M20" s="177">
        <v>0.02</v>
      </c>
      <c r="N20" s="20">
        <v>0.01</v>
      </c>
      <c r="O20" s="21">
        <v>0</v>
      </c>
      <c r="P20" s="21">
        <v>0</v>
      </c>
      <c r="Q20" s="42">
        <v>0</v>
      </c>
      <c r="R20" s="20">
        <v>4</v>
      </c>
      <c r="S20" s="21">
        <v>13</v>
      </c>
      <c r="T20" s="21">
        <v>2.8</v>
      </c>
      <c r="U20" s="21">
        <v>0.22</v>
      </c>
      <c r="V20" s="21">
        <v>18.600000000000001</v>
      </c>
      <c r="W20" s="21">
        <v>6.4000000000000005E-4</v>
      </c>
      <c r="X20" s="21">
        <v>1.1999999999999999E-3</v>
      </c>
      <c r="Y20" s="42">
        <v>2.9</v>
      </c>
    </row>
    <row r="21" spans="2:25" s="32" customFormat="1" ht="37.5" customHeight="1" x14ac:dyDescent="0.25">
      <c r="B21" s="70"/>
      <c r="C21" s="451"/>
      <c r="D21" s="276">
        <v>120</v>
      </c>
      <c r="E21" s="68" t="s">
        <v>15</v>
      </c>
      <c r="F21" s="407" t="s">
        <v>44</v>
      </c>
      <c r="G21" s="82">
        <v>20</v>
      </c>
      <c r="H21" s="250"/>
      <c r="I21" s="177">
        <v>1.32</v>
      </c>
      <c r="J21" s="21">
        <v>0.24</v>
      </c>
      <c r="K21" s="42">
        <v>8.0399999999999991</v>
      </c>
      <c r="L21" s="235">
        <v>39.6</v>
      </c>
      <c r="M21" s="177">
        <v>0.03</v>
      </c>
      <c r="N21" s="20">
        <v>0.02</v>
      </c>
      <c r="O21" s="21">
        <v>0</v>
      </c>
      <c r="P21" s="21">
        <v>0</v>
      </c>
      <c r="Q21" s="42">
        <v>0</v>
      </c>
      <c r="R21" s="20">
        <v>5.8</v>
      </c>
      <c r="S21" s="21">
        <v>30</v>
      </c>
      <c r="T21" s="21">
        <v>9.4</v>
      </c>
      <c r="U21" s="21">
        <v>0.78</v>
      </c>
      <c r="V21" s="21">
        <v>47</v>
      </c>
      <c r="W21" s="21">
        <v>8.8000000000000003E-4</v>
      </c>
      <c r="X21" s="21">
        <v>1E-3</v>
      </c>
      <c r="Y21" s="42">
        <v>0</v>
      </c>
    </row>
    <row r="22" spans="2:25" s="32" customFormat="1" ht="37.5" customHeight="1" x14ac:dyDescent="0.25">
      <c r="B22" s="70"/>
      <c r="C22" s="671" t="s">
        <v>165</v>
      </c>
      <c r="D22" s="703"/>
      <c r="E22" s="579"/>
      <c r="F22" s="710" t="s">
        <v>21</v>
      </c>
      <c r="G22" s="634">
        <f>G13+G14+G15+G17+G19+G20+G21</f>
        <v>780</v>
      </c>
      <c r="H22" s="838"/>
      <c r="I22" s="773">
        <f t="shared" ref="I22:Y22" si="1">I13+I14+I15+I17+I19+I20+I21</f>
        <v>26.3</v>
      </c>
      <c r="J22" s="762">
        <f t="shared" si="1"/>
        <v>26.039999999999996</v>
      </c>
      <c r="K22" s="763">
        <f t="shared" si="1"/>
        <v>96.860000000000014</v>
      </c>
      <c r="L22" s="719">
        <f t="shared" si="1"/>
        <v>725.16000000000008</v>
      </c>
      <c r="M22" s="773">
        <f t="shared" si="1"/>
        <v>0.38</v>
      </c>
      <c r="N22" s="762">
        <f t="shared" si="1"/>
        <v>0.37</v>
      </c>
      <c r="O22" s="762">
        <f t="shared" si="1"/>
        <v>56.179999999999993</v>
      </c>
      <c r="P22" s="762">
        <f t="shared" si="1"/>
        <v>242</v>
      </c>
      <c r="Q22" s="763">
        <f t="shared" si="1"/>
        <v>20.25</v>
      </c>
      <c r="R22" s="769">
        <f t="shared" si="1"/>
        <v>150.08000000000001</v>
      </c>
      <c r="S22" s="762">
        <f t="shared" si="1"/>
        <v>350.56</v>
      </c>
      <c r="T22" s="762">
        <f t="shared" si="1"/>
        <v>120.98</v>
      </c>
      <c r="U22" s="762">
        <f t="shared" si="1"/>
        <v>28.72</v>
      </c>
      <c r="V22" s="762">
        <f t="shared" si="1"/>
        <v>1398.17</v>
      </c>
      <c r="W22" s="762">
        <f t="shared" si="1"/>
        <v>304.01907</v>
      </c>
      <c r="X22" s="762">
        <f t="shared" si="1"/>
        <v>4.6959999999999995E-2</v>
      </c>
      <c r="Y22" s="762">
        <f t="shared" si="1"/>
        <v>3.2199999999999998</v>
      </c>
    </row>
    <row r="23" spans="2:25" s="32" customFormat="1" ht="37.5" customHeight="1" x14ac:dyDescent="0.25">
      <c r="B23" s="70"/>
      <c r="C23" s="672" t="s">
        <v>164</v>
      </c>
      <c r="D23" s="701"/>
      <c r="E23" s="583"/>
      <c r="F23" s="711" t="s">
        <v>21</v>
      </c>
      <c r="G23" s="643">
        <f>G13+G14+G16+G18+G19+G20+G21</f>
        <v>780</v>
      </c>
      <c r="H23" s="642"/>
      <c r="I23" s="613">
        <f t="shared" ref="I23:Y23" si="2">I13+I14+I16+I18+I19+I20+I21</f>
        <v>33.92</v>
      </c>
      <c r="J23" s="610">
        <f t="shared" si="2"/>
        <v>35.979999999999997</v>
      </c>
      <c r="K23" s="614">
        <f t="shared" si="2"/>
        <v>83.759999999999991</v>
      </c>
      <c r="L23" s="611">
        <f t="shared" si="2"/>
        <v>800.19999999999993</v>
      </c>
      <c r="M23" s="613">
        <f t="shared" si="2"/>
        <v>0.36</v>
      </c>
      <c r="N23" s="610">
        <f t="shared" si="2"/>
        <v>0.4</v>
      </c>
      <c r="O23" s="610">
        <f t="shared" si="2"/>
        <v>64.61999999999999</v>
      </c>
      <c r="P23" s="610">
        <f t="shared" si="2"/>
        <v>642</v>
      </c>
      <c r="Q23" s="614">
        <f t="shared" si="2"/>
        <v>20.170000000000002</v>
      </c>
      <c r="R23" s="665">
        <f t="shared" si="2"/>
        <v>140.34</v>
      </c>
      <c r="S23" s="610">
        <f t="shared" si="2"/>
        <v>389.23999999999995</v>
      </c>
      <c r="T23" s="610">
        <f t="shared" si="2"/>
        <v>126.39</v>
      </c>
      <c r="U23" s="610">
        <f t="shared" si="2"/>
        <v>29.1</v>
      </c>
      <c r="V23" s="610">
        <f t="shared" si="2"/>
        <v>1274.8</v>
      </c>
      <c r="W23" s="610">
        <f t="shared" si="2"/>
        <v>304.01715999999999</v>
      </c>
      <c r="X23" s="610">
        <f t="shared" si="2"/>
        <v>4.5499999999999999E-2</v>
      </c>
      <c r="Y23" s="610">
        <f t="shared" si="2"/>
        <v>3.65</v>
      </c>
    </row>
    <row r="24" spans="2:25" s="32" customFormat="1" ht="37.5" customHeight="1" x14ac:dyDescent="0.25">
      <c r="B24" s="70"/>
      <c r="C24" s="671" t="s">
        <v>165</v>
      </c>
      <c r="D24" s="579"/>
      <c r="E24" s="579"/>
      <c r="F24" s="710" t="s">
        <v>22</v>
      </c>
      <c r="G24" s="637"/>
      <c r="H24" s="839"/>
      <c r="I24" s="773"/>
      <c r="J24" s="762"/>
      <c r="K24" s="763"/>
      <c r="L24" s="719">
        <f>L22/23.5</f>
        <v>30.857872340425537</v>
      </c>
      <c r="M24" s="773"/>
      <c r="N24" s="762"/>
      <c r="O24" s="762"/>
      <c r="P24" s="762"/>
      <c r="Q24" s="763"/>
      <c r="R24" s="769"/>
      <c r="S24" s="762"/>
      <c r="T24" s="762"/>
      <c r="U24" s="762"/>
      <c r="V24" s="762"/>
      <c r="W24" s="762"/>
      <c r="X24" s="762"/>
      <c r="Y24" s="762"/>
    </row>
    <row r="25" spans="2:25" s="32" customFormat="1" ht="37.5" customHeight="1" thickBot="1" x14ac:dyDescent="0.3">
      <c r="B25" s="90"/>
      <c r="C25" s="673" t="s">
        <v>164</v>
      </c>
      <c r="D25" s="589"/>
      <c r="E25" s="589"/>
      <c r="F25" s="712" t="s">
        <v>22</v>
      </c>
      <c r="G25" s="589"/>
      <c r="H25" s="840"/>
      <c r="I25" s="615"/>
      <c r="J25" s="616"/>
      <c r="K25" s="617"/>
      <c r="L25" s="619">
        <f>L23/23.5</f>
        <v>34.051063829787232</v>
      </c>
      <c r="M25" s="615"/>
      <c r="N25" s="713"/>
      <c r="O25" s="616"/>
      <c r="P25" s="616"/>
      <c r="Q25" s="617"/>
      <c r="R25" s="713"/>
      <c r="S25" s="616"/>
      <c r="T25" s="616"/>
      <c r="U25" s="616"/>
      <c r="V25" s="616"/>
      <c r="W25" s="616"/>
      <c r="X25" s="616"/>
      <c r="Y25" s="617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3"/>
  <sheetViews>
    <sheetView topLeftCell="A16" zoomScale="60" zoomScaleNormal="60" workbookViewId="0">
      <selection activeCell="L21" sqref="L21"/>
    </sheetView>
  </sheetViews>
  <sheetFormatPr defaultRowHeight="15" x14ac:dyDescent="0.25"/>
  <cols>
    <col min="2" max="2" width="19.7109375" customWidth="1"/>
    <col min="3" max="3" width="10.42578125" customWidth="1"/>
    <col min="4" max="4" width="16.140625" style="5" customWidth="1"/>
    <col min="5" max="5" width="20.5703125" customWidth="1"/>
    <col min="6" max="6" width="54.42578125" customWidth="1"/>
    <col min="7" max="7" width="13.85546875" customWidth="1"/>
    <col min="8" max="8" width="16.7109375" customWidth="1"/>
    <col min="10" max="10" width="11.28515625" customWidth="1"/>
    <col min="11" max="11" width="12.85546875" customWidth="1"/>
    <col min="12" max="12" width="22.42578125" customWidth="1"/>
    <col min="13" max="13" width="11.28515625" customWidth="1"/>
    <col min="23" max="23" width="11.5703125" customWidth="1"/>
    <col min="24" max="24" width="12.42578125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35">
        <v>22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216"/>
      <c r="G3" s="216"/>
      <c r="H3" s="216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9" t="s">
        <v>24</v>
      </c>
      <c r="N4" s="870"/>
      <c r="O4" s="884"/>
      <c r="P4" s="884"/>
      <c r="Q4" s="885"/>
      <c r="R4" s="869" t="s">
        <v>25</v>
      </c>
      <c r="S4" s="870"/>
      <c r="T4" s="870"/>
      <c r="U4" s="870"/>
      <c r="V4" s="870"/>
      <c r="W4" s="870"/>
      <c r="X4" s="870"/>
      <c r="Y4" s="871"/>
    </row>
    <row r="5" spans="2:25" s="17" customFormat="1" ht="46.5" thickBot="1" x14ac:dyDescent="0.3">
      <c r="B5" s="873"/>
      <c r="C5" s="877"/>
      <c r="D5" s="876"/>
      <c r="E5" s="873"/>
      <c r="F5" s="873"/>
      <c r="G5" s="873"/>
      <c r="H5" s="873"/>
      <c r="I5" s="211" t="s">
        <v>27</v>
      </c>
      <c r="J5" s="204" t="s">
        <v>28</v>
      </c>
      <c r="K5" s="283" t="s">
        <v>29</v>
      </c>
      <c r="L5" s="892"/>
      <c r="M5" s="211" t="s">
        <v>30</v>
      </c>
      <c r="N5" s="211" t="s">
        <v>86</v>
      </c>
      <c r="O5" s="211" t="s">
        <v>31</v>
      </c>
      <c r="P5" s="253" t="s">
        <v>87</v>
      </c>
      <c r="Q5" s="211" t="s">
        <v>88</v>
      </c>
      <c r="R5" s="211" t="s">
        <v>32</v>
      </c>
      <c r="S5" s="211" t="s">
        <v>33</v>
      </c>
      <c r="T5" s="211" t="s">
        <v>34</v>
      </c>
      <c r="U5" s="211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17" customFormat="1" ht="37.5" customHeight="1" x14ac:dyDescent="0.25">
      <c r="B6" s="336" t="s">
        <v>6</v>
      </c>
      <c r="C6" s="86"/>
      <c r="D6" s="229">
        <v>1</v>
      </c>
      <c r="E6" s="331" t="s">
        <v>20</v>
      </c>
      <c r="F6" s="220" t="s">
        <v>12</v>
      </c>
      <c r="G6" s="331">
        <v>15</v>
      </c>
      <c r="H6" s="331"/>
      <c r="I6" s="199">
        <v>3.48</v>
      </c>
      <c r="J6" s="45">
        <v>4.43</v>
      </c>
      <c r="K6" s="46">
        <v>0</v>
      </c>
      <c r="L6" s="246">
        <v>54.6</v>
      </c>
      <c r="M6" s="167">
        <v>0.01</v>
      </c>
      <c r="N6" s="35">
        <v>0.05</v>
      </c>
      <c r="O6" s="35">
        <v>0.1</v>
      </c>
      <c r="P6" s="35">
        <v>40</v>
      </c>
      <c r="Q6" s="36">
        <v>0.14000000000000001</v>
      </c>
      <c r="R6" s="167">
        <v>132</v>
      </c>
      <c r="S6" s="35">
        <v>75</v>
      </c>
      <c r="T6" s="35">
        <v>5.25</v>
      </c>
      <c r="U6" s="35">
        <v>0.15</v>
      </c>
      <c r="V6" s="35">
        <v>13.2</v>
      </c>
      <c r="W6" s="35">
        <v>0</v>
      </c>
      <c r="X6" s="35">
        <v>0</v>
      </c>
      <c r="Y6" s="36">
        <v>0</v>
      </c>
    </row>
    <row r="7" spans="2:25" s="32" customFormat="1" ht="37.5" customHeight="1" x14ac:dyDescent="0.25">
      <c r="B7" s="343"/>
      <c r="C7" s="671" t="s">
        <v>165</v>
      </c>
      <c r="D7" s="597">
        <v>277</v>
      </c>
      <c r="E7" s="595" t="s">
        <v>10</v>
      </c>
      <c r="F7" s="732" t="s">
        <v>107</v>
      </c>
      <c r="G7" s="734">
        <v>90</v>
      </c>
      <c r="H7" s="595"/>
      <c r="I7" s="598">
        <v>11.49</v>
      </c>
      <c r="J7" s="599">
        <v>6.78</v>
      </c>
      <c r="K7" s="600">
        <v>5.93</v>
      </c>
      <c r="L7" s="601">
        <v>130.91999999999999</v>
      </c>
      <c r="M7" s="598">
        <v>0.08</v>
      </c>
      <c r="N7" s="662">
        <v>0.13</v>
      </c>
      <c r="O7" s="599">
        <v>2.12</v>
      </c>
      <c r="P7" s="599">
        <v>170</v>
      </c>
      <c r="Q7" s="600">
        <v>0.42</v>
      </c>
      <c r="R7" s="598">
        <v>53.32</v>
      </c>
      <c r="S7" s="599">
        <v>160.78</v>
      </c>
      <c r="T7" s="599">
        <v>40.229999999999997</v>
      </c>
      <c r="U7" s="599">
        <v>1.1299999999999999</v>
      </c>
      <c r="V7" s="599">
        <v>314.75</v>
      </c>
      <c r="W7" s="599">
        <v>7.7770000000000006E-2</v>
      </c>
      <c r="X7" s="599">
        <v>1.218E-2</v>
      </c>
      <c r="Y7" s="600">
        <v>0.36</v>
      </c>
    </row>
    <row r="8" spans="2:25" s="32" customFormat="1" ht="37.5" customHeight="1" x14ac:dyDescent="0.25">
      <c r="B8" s="343"/>
      <c r="C8" s="672" t="s">
        <v>164</v>
      </c>
      <c r="D8" s="728">
        <v>146</v>
      </c>
      <c r="E8" s="568" t="s">
        <v>66</v>
      </c>
      <c r="F8" s="733" t="s">
        <v>176</v>
      </c>
      <c r="G8" s="735">
        <v>90</v>
      </c>
      <c r="H8" s="572"/>
      <c r="I8" s="573">
        <v>18.5</v>
      </c>
      <c r="J8" s="574">
        <v>3.73</v>
      </c>
      <c r="K8" s="575">
        <v>2.5099999999999998</v>
      </c>
      <c r="L8" s="576">
        <v>116.1</v>
      </c>
      <c r="M8" s="573">
        <v>0.09</v>
      </c>
      <c r="N8" s="663">
        <v>0.12</v>
      </c>
      <c r="O8" s="574">
        <v>0.24</v>
      </c>
      <c r="P8" s="574">
        <v>30</v>
      </c>
      <c r="Q8" s="575">
        <v>0.32</v>
      </c>
      <c r="R8" s="573">
        <v>124.4</v>
      </c>
      <c r="S8" s="574">
        <v>243</v>
      </c>
      <c r="T8" s="574">
        <v>54.24</v>
      </c>
      <c r="U8" s="574">
        <v>0.88</v>
      </c>
      <c r="V8" s="574">
        <v>378.15</v>
      </c>
      <c r="W8" s="574">
        <v>0.13800000000000001</v>
      </c>
      <c r="X8" s="574">
        <v>1.4E-2</v>
      </c>
      <c r="Y8" s="575">
        <v>0</v>
      </c>
    </row>
    <row r="9" spans="2:25" s="32" customFormat="1" ht="37.5" customHeight="1" x14ac:dyDescent="0.25">
      <c r="B9" s="343"/>
      <c r="C9" s="215"/>
      <c r="D9" s="82">
        <v>52</v>
      </c>
      <c r="E9" s="106" t="s">
        <v>57</v>
      </c>
      <c r="F9" s="103" t="s">
        <v>145</v>
      </c>
      <c r="G9" s="234">
        <v>150</v>
      </c>
      <c r="H9" s="106"/>
      <c r="I9" s="177">
        <v>3.31</v>
      </c>
      <c r="J9" s="21">
        <v>5.56</v>
      </c>
      <c r="K9" s="42">
        <v>25.99</v>
      </c>
      <c r="L9" s="176">
        <v>167.07</v>
      </c>
      <c r="M9" s="177">
        <v>0.15</v>
      </c>
      <c r="N9" s="21">
        <v>0.1</v>
      </c>
      <c r="O9" s="21">
        <v>14</v>
      </c>
      <c r="P9" s="21">
        <v>20</v>
      </c>
      <c r="Q9" s="42">
        <v>0.08</v>
      </c>
      <c r="R9" s="177">
        <v>17.149999999999999</v>
      </c>
      <c r="S9" s="21">
        <v>89.9</v>
      </c>
      <c r="T9" s="21">
        <v>35.090000000000003</v>
      </c>
      <c r="U9" s="21">
        <v>1.39</v>
      </c>
      <c r="V9" s="21">
        <v>825.67</v>
      </c>
      <c r="W9" s="21">
        <v>7.7099999999999998E-3</v>
      </c>
      <c r="X9" s="21">
        <v>5.1000000000000004E-4</v>
      </c>
      <c r="Y9" s="42">
        <v>0.05</v>
      </c>
    </row>
    <row r="10" spans="2:25" s="32" customFormat="1" ht="29.25" customHeight="1" x14ac:dyDescent="0.25">
      <c r="B10" s="343"/>
      <c r="C10" s="215"/>
      <c r="D10" s="276">
        <v>102</v>
      </c>
      <c r="E10" s="106" t="s">
        <v>18</v>
      </c>
      <c r="F10" s="103" t="s">
        <v>124</v>
      </c>
      <c r="G10" s="234">
        <v>200</v>
      </c>
      <c r="H10" s="106"/>
      <c r="I10" s="177">
        <v>0.83</v>
      </c>
      <c r="J10" s="21">
        <v>0.04</v>
      </c>
      <c r="K10" s="42">
        <v>15.16</v>
      </c>
      <c r="L10" s="235">
        <v>64.22</v>
      </c>
      <c r="M10" s="177">
        <v>0.01</v>
      </c>
      <c r="N10" s="21">
        <v>0.03</v>
      </c>
      <c r="O10" s="21">
        <v>0.27</v>
      </c>
      <c r="P10" s="21">
        <v>60</v>
      </c>
      <c r="Q10" s="42">
        <v>0</v>
      </c>
      <c r="R10" s="177">
        <v>24.15</v>
      </c>
      <c r="S10" s="21">
        <v>21.59</v>
      </c>
      <c r="T10" s="21">
        <v>15.53</v>
      </c>
      <c r="U10" s="21">
        <v>0.49</v>
      </c>
      <c r="V10" s="21">
        <v>242.47</v>
      </c>
      <c r="W10" s="21">
        <v>5.1000000000000004E-4</v>
      </c>
      <c r="X10" s="21">
        <v>3.3E-4</v>
      </c>
      <c r="Y10" s="133">
        <v>0.01</v>
      </c>
    </row>
    <row r="11" spans="2:25" s="32" customFormat="1" ht="37.5" customHeight="1" x14ac:dyDescent="0.25">
      <c r="B11" s="343"/>
      <c r="C11" s="215"/>
      <c r="D11" s="277">
        <v>119</v>
      </c>
      <c r="E11" s="106" t="s">
        <v>14</v>
      </c>
      <c r="F11" s="128" t="s">
        <v>51</v>
      </c>
      <c r="G11" s="106">
        <v>35</v>
      </c>
      <c r="H11" s="106"/>
      <c r="I11" s="177">
        <v>2.66</v>
      </c>
      <c r="J11" s="21">
        <v>0.28000000000000003</v>
      </c>
      <c r="K11" s="42">
        <v>17.22</v>
      </c>
      <c r="L11" s="235">
        <v>82.25</v>
      </c>
      <c r="M11" s="177">
        <v>0.04</v>
      </c>
      <c r="N11" s="21">
        <v>0.01</v>
      </c>
      <c r="O11" s="21">
        <v>0</v>
      </c>
      <c r="P11" s="21">
        <v>0</v>
      </c>
      <c r="Q11" s="42">
        <v>0</v>
      </c>
      <c r="R11" s="177">
        <v>7</v>
      </c>
      <c r="S11" s="21">
        <v>22.75</v>
      </c>
      <c r="T11" s="21">
        <v>4.9000000000000004</v>
      </c>
      <c r="U11" s="21">
        <v>0.38</v>
      </c>
      <c r="V11" s="21">
        <v>32.549999999999997</v>
      </c>
      <c r="W11" s="21">
        <v>1E-3</v>
      </c>
      <c r="X11" s="21">
        <v>2E-3</v>
      </c>
      <c r="Y11" s="42">
        <v>0</v>
      </c>
    </row>
    <row r="12" spans="2:25" s="32" customFormat="1" ht="37.5" customHeight="1" x14ac:dyDescent="0.25">
      <c r="B12" s="343"/>
      <c r="C12" s="215"/>
      <c r="D12" s="276">
        <v>120</v>
      </c>
      <c r="E12" s="106" t="s">
        <v>15</v>
      </c>
      <c r="F12" s="128" t="s">
        <v>44</v>
      </c>
      <c r="G12" s="106">
        <v>30</v>
      </c>
      <c r="H12" s="354"/>
      <c r="I12" s="177">
        <v>1.98</v>
      </c>
      <c r="J12" s="21">
        <v>0.36</v>
      </c>
      <c r="K12" s="42">
        <v>12.06</v>
      </c>
      <c r="L12" s="235">
        <v>59.4</v>
      </c>
      <c r="M12" s="177">
        <v>0.05</v>
      </c>
      <c r="N12" s="21">
        <v>0.02</v>
      </c>
      <c r="O12" s="21">
        <v>0</v>
      </c>
      <c r="P12" s="21">
        <v>0</v>
      </c>
      <c r="Q12" s="42">
        <v>0</v>
      </c>
      <c r="R12" s="177">
        <v>8.6999999999999993</v>
      </c>
      <c r="S12" s="21">
        <v>45</v>
      </c>
      <c r="T12" s="21">
        <v>14.1</v>
      </c>
      <c r="U12" s="21">
        <v>1.17</v>
      </c>
      <c r="V12" s="21">
        <v>70.5</v>
      </c>
      <c r="W12" s="21">
        <v>1.32E-3</v>
      </c>
      <c r="X12" s="21">
        <v>1.65E-3</v>
      </c>
      <c r="Y12" s="42">
        <v>0.01</v>
      </c>
    </row>
    <row r="13" spans="2:25" s="32" customFormat="1" ht="37.5" customHeight="1" x14ac:dyDescent="0.25">
      <c r="B13" s="343"/>
      <c r="C13" s="579" t="s">
        <v>165</v>
      </c>
      <c r="D13" s="703"/>
      <c r="E13" s="595"/>
      <c r="F13" s="704" t="s">
        <v>21</v>
      </c>
      <c r="G13" s="633">
        <f>G6+G7+G9+G10+G11+G12</f>
        <v>520</v>
      </c>
      <c r="H13" s="633"/>
      <c r="I13" s="604">
        <f t="shared" ref="I13:Y13" si="0">I6+I7+I9+I10+I11+I12</f>
        <v>23.75</v>
      </c>
      <c r="J13" s="603">
        <f t="shared" si="0"/>
        <v>17.45</v>
      </c>
      <c r="K13" s="612">
        <f t="shared" si="0"/>
        <v>76.36</v>
      </c>
      <c r="L13" s="607">
        <f t="shared" si="0"/>
        <v>558.45999999999992</v>
      </c>
      <c r="M13" s="604">
        <f t="shared" si="0"/>
        <v>0.33999999999999997</v>
      </c>
      <c r="N13" s="603">
        <f t="shared" si="0"/>
        <v>0.34000000000000008</v>
      </c>
      <c r="O13" s="603">
        <f t="shared" si="0"/>
        <v>16.489999999999998</v>
      </c>
      <c r="P13" s="603">
        <f t="shared" si="0"/>
        <v>290</v>
      </c>
      <c r="Q13" s="612">
        <f t="shared" si="0"/>
        <v>0.64</v>
      </c>
      <c r="R13" s="604">
        <f t="shared" si="0"/>
        <v>242.32</v>
      </c>
      <c r="S13" s="603">
        <f t="shared" si="0"/>
        <v>415.02</v>
      </c>
      <c r="T13" s="603">
        <f t="shared" si="0"/>
        <v>115.1</v>
      </c>
      <c r="U13" s="603">
        <f t="shared" si="0"/>
        <v>4.71</v>
      </c>
      <c r="V13" s="603">
        <f t="shared" si="0"/>
        <v>1499.1399999999999</v>
      </c>
      <c r="W13" s="603">
        <f t="shared" si="0"/>
        <v>8.831E-2</v>
      </c>
      <c r="X13" s="603">
        <f t="shared" si="0"/>
        <v>1.6670000000000001E-2</v>
      </c>
      <c r="Y13" s="612">
        <f t="shared" si="0"/>
        <v>0.43</v>
      </c>
    </row>
    <row r="14" spans="2:25" s="32" customFormat="1" ht="37.5" customHeight="1" x14ac:dyDescent="0.25">
      <c r="B14" s="343"/>
      <c r="C14" s="672" t="s">
        <v>164</v>
      </c>
      <c r="D14" s="701"/>
      <c r="E14" s="656"/>
      <c r="F14" s="702" t="s">
        <v>21</v>
      </c>
      <c r="G14" s="736">
        <f>G6+G8+G9+G10+G11+G12</f>
        <v>520</v>
      </c>
      <c r="H14" s="736"/>
      <c r="I14" s="613">
        <f t="shared" ref="I14:Y14" si="1">I6+I8+I9+I10+I11+I12</f>
        <v>30.759999999999998</v>
      </c>
      <c r="J14" s="610">
        <f t="shared" si="1"/>
        <v>14.399999999999997</v>
      </c>
      <c r="K14" s="614">
        <f t="shared" si="1"/>
        <v>72.94</v>
      </c>
      <c r="L14" s="611">
        <f t="shared" si="1"/>
        <v>543.64</v>
      </c>
      <c r="M14" s="613">
        <f t="shared" si="1"/>
        <v>0.35</v>
      </c>
      <c r="N14" s="610">
        <f t="shared" si="1"/>
        <v>0.33000000000000007</v>
      </c>
      <c r="O14" s="610">
        <f t="shared" si="1"/>
        <v>14.61</v>
      </c>
      <c r="P14" s="610">
        <f t="shared" si="1"/>
        <v>150</v>
      </c>
      <c r="Q14" s="614">
        <f t="shared" si="1"/>
        <v>0.54</v>
      </c>
      <c r="R14" s="613">
        <f t="shared" si="1"/>
        <v>313.39999999999992</v>
      </c>
      <c r="S14" s="610">
        <f t="shared" si="1"/>
        <v>497.23999999999995</v>
      </c>
      <c r="T14" s="610">
        <f t="shared" si="1"/>
        <v>129.11000000000001</v>
      </c>
      <c r="U14" s="610">
        <f t="shared" si="1"/>
        <v>4.46</v>
      </c>
      <c r="V14" s="610">
        <f t="shared" si="1"/>
        <v>1562.54</v>
      </c>
      <c r="W14" s="610">
        <f t="shared" si="1"/>
        <v>0.14854000000000001</v>
      </c>
      <c r="X14" s="610">
        <f t="shared" si="1"/>
        <v>1.8489999999999999E-2</v>
      </c>
      <c r="Y14" s="614">
        <f t="shared" si="1"/>
        <v>7.0000000000000007E-2</v>
      </c>
    </row>
    <row r="15" spans="2:25" s="32" customFormat="1" ht="37.5" customHeight="1" x14ac:dyDescent="0.25">
      <c r="B15" s="343"/>
      <c r="C15" s="671" t="s">
        <v>165</v>
      </c>
      <c r="D15" s="579"/>
      <c r="E15" s="595"/>
      <c r="F15" s="704" t="s">
        <v>22</v>
      </c>
      <c r="G15" s="633"/>
      <c r="H15" s="595"/>
      <c r="I15" s="598"/>
      <c r="J15" s="599"/>
      <c r="K15" s="600"/>
      <c r="L15" s="719">
        <f>L13/23.5</f>
        <v>23.764255319148933</v>
      </c>
      <c r="M15" s="598"/>
      <c r="N15" s="599"/>
      <c r="O15" s="599"/>
      <c r="P15" s="599"/>
      <c r="Q15" s="600"/>
      <c r="R15" s="598"/>
      <c r="S15" s="599"/>
      <c r="T15" s="599"/>
      <c r="U15" s="599"/>
      <c r="V15" s="599"/>
      <c r="W15" s="599"/>
      <c r="X15" s="599"/>
      <c r="Y15" s="600"/>
    </row>
    <row r="16" spans="2:25" s="32" customFormat="1" ht="37.5" customHeight="1" thickBot="1" x14ac:dyDescent="0.3">
      <c r="B16" s="343"/>
      <c r="C16" s="673" t="s">
        <v>164</v>
      </c>
      <c r="D16" s="589"/>
      <c r="E16" s="645"/>
      <c r="F16" s="707" t="s">
        <v>22</v>
      </c>
      <c r="G16" s="737"/>
      <c r="H16" s="645"/>
      <c r="I16" s="615"/>
      <c r="J16" s="616"/>
      <c r="K16" s="617"/>
      <c r="L16" s="619">
        <f>L14/23.5</f>
        <v>23.133617021276596</v>
      </c>
      <c r="M16" s="615"/>
      <c r="N16" s="616"/>
      <c r="O16" s="616"/>
      <c r="P16" s="616"/>
      <c r="Q16" s="617"/>
      <c r="R16" s="615"/>
      <c r="S16" s="616"/>
      <c r="T16" s="616"/>
      <c r="U16" s="616"/>
      <c r="V16" s="616"/>
      <c r="W16" s="616"/>
      <c r="X16" s="616"/>
      <c r="Y16" s="617"/>
    </row>
    <row r="17" spans="2:25" s="32" customFormat="1" ht="37.5" customHeight="1" x14ac:dyDescent="0.25">
      <c r="B17" s="358" t="s">
        <v>7</v>
      </c>
      <c r="C17" s="143"/>
      <c r="D17" s="725">
        <v>9</v>
      </c>
      <c r="E17" s="284" t="s">
        <v>20</v>
      </c>
      <c r="F17" s="726" t="s">
        <v>134</v>
      </c>
      <c r="G17" s="727">
        <v>60</v>
      </c>
      <c r="H17" s="725"/>
      <c r="I17" s="244">
        <v>1.29</v>
      </c>
      <c r="J17" s="219">
        <v>4.2699999999999996</v>
      </c>
      <c r="K17" s="245">
        <v>6.97</v>
      </c>
      <c r="L17" s="287">
        <v>72.75</v>
      </c>
      <c r="M17" s="244">
        <v>0.02</v>
      </c>
      <c r="N17" s="219">
        <v>0.03</v>
      </c>
      <c r="O17" s="219">
        <v>4.4800000000000004</v>
      </c>
      <c r="P17" s="714">
        <v>30</v>
      </c>
      <c r="Q17" s="450">
        <v>0</v>
      </c>
      <c r="R17" s="244">
        <v>17.55</v>
      </c>
      <c r="S17" s="219">
        <v>27.09</v>
      </c>
      <c r="T17" s="219">
        <v>14.37</v>
      </c>
      <c r="U17" s="219">
        <v>0.8</v>
      </c>
      <c r="V17" s="219">
        <v>205.55</v>
      </c>
      <c r="W17" s="219">
        <v>4.0000000000000001E-3</v>
      </c>
      <c r="X17" s="219">
        <v>1E-3</v>
      </c>
      <c r="Y17" s="245">
        <v>0.01</v>
      </c>
    </row>
    <row r="18" spans="2:25" s="32" customFormat="1" ht="37.5" customHeight="1" x14ac:dyDescent="0.25">
      <c r="B18" s="343"/>
      <c r="C18" s="215"/>
      <c r="D18" s="276" t="s">
        <v>190</v>
      </c>
      <c r="E18" s="68" t="s">
        <v>9</v>
      </c>
      <c r="F18" s="344" t="s">
        <v>191</v>
      </c>
      <c r="G18" s="147">
        <v>200</v>
      </c>
      <c r="H18" s="106"/>
      <c r="I18" s="156">
        <v>1.1499999999999999</v>
      </c>
      <c r="J18" s="56">
        <v>1.91</v>
      </c>
      <c r="K18" s="133">
        <v>5.7</v>
      </c>
      <c r="L18" s="221">
        <v>44.94</v>
      </c>
      <c r="M18" s="156">
        <v>0.04</v>
      </c>
      <c r="N18" s="56">
        <v>0.04</v>
      </c>
      <c r="O18" s="56">
        <v>6.9</v>
      </c>
      <c r="P18" s="56">
        <v>290</v>
      </c>
      <c r="Q18" s="133">
        <v>0</v>
      </c>
      <c r="R18" s="156">
        <v>16.489999999999998</v>
      </c>
      <c r="S18" s="56">
        <v>33.549999999999997</v>
      </c>
      <c r="T18" s="56">
        <v>15.77</v>
      </c>
      <c r="U18" s="56">
        <v>0.61</v>
      </c>
      <c r="V18" s="56">
        <v>176.42</v>
      </c>
      <c r="W18" s="56">
        <v>2E-3</v>
      </c>
      <c r="X18" s="56">
        <v>0</v>
      </c>
      <c r="Y18" s="133">
        <v>0</v>
      </c>
    </row>
    <row r="19" spans="2:25" s="32" customFormat="1" ht="37.5" customHeight="1" x14ac:dyDescent="0.25">
      <c r="B19" s="339"/>
      <c r="C19" s="82"/>
      <c r="D19" s="276">
        <v>88</v>
      </c>
      <c r="E19" s="68" t="s">
        <v>10</v>
      </c>
      <c r="F19" s="103" t="s">
        <v>113</v>
      </c>
      <c r="G19" s="309">
        <v>90</v>
      </c>
      <c r="H19" s="68"/>
      <c r="I19" s="156">
        <v>16.41</v>
      </c>
      <c r="J19" s="56">
        <v>15.33</v>
      </c>
      <c r="K19" s="493">
        <v>1.91</v>
      </c>
      <c r="L19" s="277">
        <v>211.4</v>
      </c>
      <c r="M19" s="134">
        <v>0.05</v>
      </c>
      <c r="N19" s="134">
        <v>0.12</v>
      </c>
      <c r="O19" s="56">
        <v>0.57999999999999996</v>
      </c>
      <c r="P19" s="56">
        <v>50</v>
      </c>
      <c r="Q19" s="133">
        <v>0</v>
      </c>
      <c r="R19" s="134">
        <v>11.23</v>
      </c>
      <c r="S19" s="56">
        <v>156.56</v>
      </c>
      <c r="T19" s="56">
        <v>20.43</v>
      </c>
      <c r="U19" s="56">
        <v>2.27</v>
      </c>
      <c r="V19" s="56">
        <v>276.13</v>
      </c>
      <c r="W19" s="56">
        <v>6.2700000000000004E-3</v>
      </c>
      <c r="X19" s="56">
        <v>2.0000000000000001E-4</v>
      </c>
      <c r="Y19" s="133">
        <v>0.05</v>
      </c>
    </row>
    <row r="20" spans="2:25" s="32" customFormat="1" ht="37.5" customHeight="1" x14ac:dyDescent="0.25">
      <c r="B20" s="339"/>
      <c r="C20" s="215"/>
      <c r="D20" s="276">
        <v>64</v>
      </c>
      <c r="E20" s="106" t="s">
        <v>46</v>
      </c>
      <c r="F20" s="103" t="s">
        <v>59</v>
      </c>
      <c r="G20" s="309">
        <v>150</v>
      </c>
      <c r="H20" s="234"/>
      <c r="I20" s="156">
        <v>6.76</v>
      </c>
      <c r="J20" s="56">
        <v>3.93</v>
      </c>
      <c r="K20" s="57">
        <v>41.29</v>
      </c>
      <c r="L20" s="136">
        <v>227.48</v>
      </c>
      <c r="M20" s="156">
        <v>0.08</v>
      </c>
      <c r="N20" s="56">
        <v>0.03</v>
      </c>
      <c r="O20" s="56">
        <v>0</v>
      </c>
      <c r="P20" s="56">
        <v>10</v>
      </c>
      <c r="Q20" s="133">
        <v>0.06</v>
      </c>
      <c r="R20" s="156">
        <v>13.22</v>
      </c>
      <c r="S20" s="56">
        <v>50.76</v>
      </c>
      <c r="T20" s="56">
        <v>9.1199999999999992</v>
      </c>
      <c r="U20" s="56">
        <v>0.92</v>
      </c>
      <c r="V20" s="56">
        <v>72.489999999999995</v>
      </c>
      <c r="W20" s="56">
        <v>8.7000000000000001E-4</v>
      </c>
      <c r="X20" s="56">
        <v>4.0000000000000003E-5</v>
      </c>
      <c r="Y20" s="133">
        <v>0.01</v>
      </c>
    </row>
    <row r="21" spans="2:25" s="32" customFormat="1" ht="37.5" customHeight="1" x14ac:dyDescent="0.25">
      <c r="B21" s="339"/>
      <c r="C21" s="215"/>
      <c r="D21" s="277">
        <v>98</v>
      </c>
      <c r="E21" s="82" t="s">
        <v>18</v>
      </c>
      <c r="F21" s="135" t="s">
        <v>62</v>
      </c>
      <c r="G21" s="82">
        <v>200</v>
      </c>
      <c r="H21" s="215"/>
      <c r="I21" s="177">
        <v>0.37</v>
      </c>
      <c r="J21" s="21">
        <v>0</v>
      </c>
      <c r="K21" s="42">
        <v>14.85</v>
      </c>
      <c r="L21" s="235">
        <v>59.48</v>
      </c>
      <c r="M21" s="177">
        <v>0</v>
      </c>
      <c r="N21" s="21">
        <v>0</v>
      </c>
      <c r="O21" s="21">
        <v>0</v>
      </c>
      <c r="P21" s="21">
        <v>0</v>
      </c>
      <c r="Q21" s="22">
        <v>0</v>
      </c>
      <c r="R21" s="177">
        <v>0.21</v>
      </c>
      <c r="S21" s="21">
        <v>0</v>
      </c>
      <c r="T21" s="21">
        <v>0</v>
      </c>
      <c r="U21" s="21">
        <v>0.02</v>
      </c>
      <c r="V21" s="21">
        <v>0.2</v>
      </c>
      <c r="W21" s="21">
        <v>0</v>
      </c>
      <c r="X21" s="21">
        <v>0</v>
      </c>
      <c r="Y21" s="133">
        <v>0</v>
      </c>
    </row>
    <row r="22" spans="2:25" s="32" customFormat="1" ht="37.5" customHeight="1" x14ac:dyDescent="0.25">
      <c r="B22" s="339"/>
      <c r="C22" s="215"/>
      <c r="D22" s="277">
        <v>119</v>
      </c>
      <c r="E22" s="106" t="s">
        <v>14</v>
      </c>
      <c r="F22" s="95" t="s">
        <v>51</v>
      </c>
      <c r="G22" s="276">
        <v>30</v>
      </c>
      <c r="H22" s="68"/>
      <c r="I22" s="177">
        <v>2.2799999999999998</v>
      </c>
      <c r="J22" s="21">
        <v>0.24</v>
      </c>
      <c r="K22" s="42">
        <v>14.76</v>
      </c>
      <c r="L22" s="235">
        <v>70.5</v>
      </c>
      <c r="M22" s="177">
        <v>0.03</v>
      </c>
      <c r="N22" s="20">
        <v>0.01</v>
      </c>
      <c r="O22" s="21">
        <v>0</v>
      </c>
      <c r="P22" s="21">
        <v>0</v>
      </c>
      <c r="Q22" s="42">
        <v>0</v>
      </c>
      <c r="R22" s="177">
        <v>6</v>
      </c>
      <c r="S22" s="21">
        <v>19.5</v>
      </c>
      <c r="T22" s="21">
        <v>4.2</v>
      </c>
      <c r="U22" s="21">
        <v>0.33</v>
      </c>
      <c r="V22" s="21">
        <v>27.9</v>
      </c>
      <c r="W22" s="21">
        <v>9.6000000000000002E-4</v>
      </c>
      <c r="X22" s="21">
        <v>1.8E-3</v>
      </c>
      <c r="Y22" s="42">
        <v>4.3499999999999997E-3</v>
      </c>
    </row>
    <row r="23" spans="2:25" s="32" customFormat="1" ht="37.5" customHeight="1" x14ac:dyDescent="0.25">
      <c r="B23" s="339"/>
      <c r="C23" s="215"/>
      <c r="D23" s="276">
        <v>120</v>
      </c>
      <c r="E23" s="106" t="s">
        <v>15</v>
      </c>
      <c r="F23" s="95" t="s">
        <v>44</v>
      </c>
      <c r="G23" s="276">
        <v>30</v>
      </c>
      <c r="H23" s="106"/>
      <c r="I23" s="177">
        <v>1.98</v>
      </c>
      <c r="J23" s="21">
        <v>0.36</v>
      </c>
      <c r="K23" s="22">
        <v>12.06</v>
      </c>
      <c r="L23" s="175">
        <v>59.4</v>
      </c>
      <c r="M23" s="20">
        <v>0.05</v>
      </c>
      <c r="N23" s="20">
        <v>0.02</v>
      </c>
      <c r="O23" s="21">
        <v>0</v>
      </c>
      <c r="P23" s="21">
        <v>0</v>
      </c>
      <c r="Q23" s="42">
        <v>0</v>
      </c>
      <c r="R23" s="177">
        <v>8.6999999999999993</v>
      </c>
      <c r="S23" s="21">
        <v>45</v>
      </c>
      <c r="T23" s="21">
        <v>14.1</v>
      </c>
      <c r="U23" s="21">
        <v>1.17</v>
      </c>
      <c r="V23" s="21">
        <v>70.5</v>
      </c>
      <c r="W23" s="21">
        <v>1.2999999999999999E-3</v>
      </c>
      <c r="X23" s="21">
        <v>1.6000000000000001E-3</v>
      </c>
      <c r="Y23" s="42">
        <v>0.01</v>
      </c>
    </row>
    <row r="24" spans="2:25" s="32" customFormat="1" ht="37.5" customHeight="1" x14ac:dyDescent="0.25">
      <c r="B24" s="339"/>
      <c r="C24" s="215"/>
      <c r="D24" s="276"/>
      <c r="E24" s="68"/>
      <c r="F24" s="475" t="s">
        <v>21</v>
      </c>
      <c r="G24" s="426">
        <f>G17+G18+G19+G20+G21+G22+G23</f>
        <v>760</v>
      </c>
      <c r="H24" s="173"/>
      <c r="I24" s="272">
        <f t="shared" ref="I24:Y24" si="2">I17+I18+I19+I20+I21+I22+I23</f>
        <v>30.240000000000002</v>
      </c>
      <c r="J24" s="271">
        <f t="shared" si="2"/>
        <v>26.039999999999996</v>
      </c>
      <c r="K24" s="274">
        <f t="shared" si="2"/>
        <v>97.54</v>
      </c>
      <c r="L24" s="505">
        <f t="shared" si="2"/>
        <v>745.95</v>
      </c>
      <c r="M24" s="397">
        <f t="shared" si="2"/>
        <v>0.27</v>
      </c>
      <c r="N24" s="397">
        <f t="shared" si="2"/>
        <v>0.25</v>
      </c>
      <c r="O24" s="271">
        <f t="shared" si="2"/>
        <v>11.96</v>
      </c>
      <c r="P24" s="271">
        <f t="shared" si="2"/>
        <v>380</v>
      </c>
      <c r="Q24" s="273">
        <f t="shared" si="2"/>
        <v>0.06</v>
      </c>
      <c r="R24" s="272">
        <f t="shared" si="2"/>
        <v>73.399999999999991</v>
      </c>
      <c r="S24" s="271">
        <f t="shared" si="2"/>
        <v>332.46</v>
      </c>
      <c r="T24" s="271">
        <f t="shared" si="2"/>
        <v>77.989999999999995</v>
      </c>
      <c r="U24" s="271">
        <f t="shared" si="2"/>
        <v>6.12</v>
      </c>
      <c r="V24" s="271">
        <f t="shared" si="2"/>
        <v>829.19</v>
      </c>
      <c r="W24" s="271">
        <f t="shared" si="2"/>
        <v>1.54E-2</v>
      </c>
      <c r="X24" s="271">
        <f t="shared" si="2"/>
        <v>4.64E-3</v>
      </c>
      <c r="Y24" s="273">
        <f t="shared" si="2"/>
        <v>8.4349999999999994E-2</v>
      </c>
    </row>
    <row r="25" spans="2:25" s="32" customFormat="1" ht="37.5" customHeight="1" thickBot="1" x14ac:dyDescent="0.3">
      <c r="B25" s="360"/>
      <c r="C25" s="88"/>
      <c r="D25" s="169"/>
      <c r="E25" s="131"/>
      <c r="F25" s="481" t="s">
        <v>79</v>
      </c>
      <c r="G25" s="466"/>
      <c r="H25" s="471"/>
      <c r="I25" s="508"/>
      <c r="J25" s="509"/>
      <c r="K25" s="507"/>
      <c r="L25" s="295">
        <f>L24/23.5</f>
        <v>31.742553191489364</v>
      </c>
      <c r="M25" s="506"/>
      <c r="N25" s="506"/>
      <c r="O25" s="509"/>
      <c r="P25" s="509"/>
      <c r="Q25" s="457"/>
      <c r="R25" s="508"/>
      <c r="S25" s="509"/>
      <c r="T25" s="509"/>
      <c r="U25" s="509"/>
      <c r="V25" s="509"/>
      <c r="W25" s="509"/>
      <c r="X25" s="509"/>
      <c r="Y25" s="457"/>
    </row>
    <row r="26" spans="2:25" s="141" customFormat="1" ht="18.75" x14ac:dyDescent="0.25">
      <c r="D26" s="178"/>
      <c r="E26" s="179"/>
      <c r="F26" s="180"/>
      <c r="G26" s="181"/>
      <c r="H26" s="179"/>
      <c r="I26" s="179"/>
      <c r="J26" s="179"/>
      <c r="K26" s="179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ht="15.75" x14ac:dyDescent="0.25">
      <c r="C28" s="591" t="s">
        <v>166</v>
      </c>
      <c r="D28" s="592"/>
      <c r="E28" s="592"/>
      <c r="F28" s="11"/>
      <c r="G28" s="11"/>
      <c r="H28" s="11"/>
      <c r="I28" s="11"/>
      <c r="J28" s="11"/>
      <c r="K28" s="11"/>
    </row>
    <row r="29" spans="2:25" ht="15.75" x14ac:dyDescent="0.25">
      <c r="C29" s="593" t="s">
        <v>167</v>
      </c>
      <c r="D29" s="594"/>
      <c r="E29" s="594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5"/>
  <sheetViews>
    <sheetView topLeftCell="A10" zoomScale="60" zoomScaleNormal="60" workbookViewId="0">
      <selection activeCell="K19" sqref="I18:K19"/>
    </sheetView>
  </sheetViews>
  <sheetFormatPr defaultRowHeight="15" x14ac:dyDescent="0.25"/>
  <cols>
    <col min="2" max="3" width="16.85546875" customWidth="1"/>
    <col min="4" max="4" width="15.7109375" style="5" customWidth="1"/>
    <col min="5" max="5" width="20.85546875" customWidth="1"/>
    <col min="6" max="6" width="54.28515625" customWidth="1"/>
    <col min="7" max="7" width="13.85546875" customWidth="1"/>
    <col min="8" max="8" width="14.85546875" customWidth="1"/>
    <col min="9" max="9" width="12.42578125" customWidth="1"/>
    <col min="10" max="10" width="11.28515625" customWidth="1"/>
    <col min="11" max="11" width="12.85546875" customWidth="1"/>
    <col min="12" max="12" width="23.28515625" customWidth="1"/>
    <col min="13" max="13" width="11.28515625" customWidth="1"/>
    <col min="23" max="23" width="11.7109375" customWidth="1"/>
    <col min="24" max="24" width="13.42578125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16">
        <v>23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67"/>
      <c r="Q4" s="868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46.5" thickBot="1" x14ac:dyDescent="0.3">
      <c r="B5" s="873"/>
      <c r="C5" s="873"/>
      <c r="D5" s="876"/>
      <c r="E5" s="873"/>
      <c r="F5" s="873"/>
      <c r="G5" s="873"/>
      <c r="H5" s="873"/>
      <c r="I5" s="77" t="s">
        <v>27</v>
      </c>
      <c r="J5" s="254" t="s">
        <v>28</v>
      </c>
      <c r="K5" s="300" t="s">
        <v>29</v>
      </c>
      <c r="L5" s="892"/>
      <c r="M5" s="211" t="s">
        <v>30</v>
      </c>
      <c r="N5" s="211" t="s">
        <v>86</v>
      </c>
      <c r="O5" s="211" t="s">
        <v>31</v>
      </c>
      <c r="P5" s="253" t="s">
        <v>87</v>
      </c>
      <c r="Q5" s="211" t="s">
        <v>88</v>
      </c>
      <c r="R5" s="211" t="s">
        <v>32</v>
      </c>
      <c r="S5" s="211" t="s">
        <v>33</v>
      </c>
      <c r="T5" s="211" t="s">
        <v>34</v>
      </c>
      <c r="U5" s="211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17" customFormat="1" ht="39" customHeight="1" x14ac:dyDescent="0.25">
      <c r="B6" s="336" t="s">
        <v>6</v>
      </c>
      <c r="C6" s="86"/>
      <c r="D6" s="284">
        <v>24</v>
      </c>
      <c r="E6" s="81" t="s">
        <v>20</v>
      </c>
      <c r="F6" s="213" t="s">
        <v>84</v>
      </c>
      <c r="G6" s="504">
        <v>150</v>
      </c>
      <c r="H6" s="99"/>
      <c r="I6" s="167">
        <v>0.6</v>
      </c>
      <c r="J6" s="35">
        <v>0.6</v>
      </c>
      <c r="K6" s="38">
        <v>14.7</v>
      </c>
      <c r="L6" s="198">
        <v>70.5</v>
      </c>
      <c r="M6" s="43">
        <v>0.05</v>
      </c>
      <c r="N6" s="43">
        <v>0.03</v>
      </c>
      <c r="O6" s="33">
        <v>15</v>
      </c>
      <c r="P6" s="33">
        <v>0</v>
      </c>
      <c r="Q6" s="44">
        <v>0</v>
      </c>
      <c r="R6" s="16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4.4999999999999999E-4</v>
      </c>
      <c r="Y6" s="36">
        <v>0.01</v>
      </c>
    </row>
    <row r="7" spans="2:25" s="17" customFormat="1" ht="39" customHeight="1" x14ac:dyDescent="0.25">
      <c r="B7" s="337"/>
      <c r="C7" s="82"/>
      <c r="D7" s="67">
        <v>66</v>
      </c>
      <c r="E7" s="83" t="s">
        <v>55</v>
      </c>
      <c r="F7" s="373" t="s">
        <v>53</v>
      </c>
      <c r="G7" s="311">
        <v>150</v>
      </c>
      <c r="H7" s="83"/>
      <c r="I7" s="18">
        <v>15.59</v>
      </c>
      <c r="J7" s="16">
        <v>16.45</v>
      </c>
      <c r="K7" s="19">
        <v>2.79</v>
      </c>
      <c r="L7" s="115">
        <v>222.36</v>
      </c>
      <c r="M7" s="18">
        <v>7.0000000000000007E-2</v>
      </c>
      <c r="N7" s="16">
        <v>0.48</v>
      </c>
      <c r="O7" s="16">
        <v>0.23</v>
      </c>
      <c r="P7" s="16">
        <v>210</v>
      </c>
      <c r="Q7" s="19">
        <v>2.73</v>
      </c>
      <c r="R7" s="153">
        <v>108.32</v>
      </c>
      <c r="S7" s="16">
        <v>237.37</v>
      </c>
      <c r="T7" s="16">
        <v>18.100000000000001</v>
      </c>
      <c r="U7" s="16">
        <v>2.67</v>
      </c>
      <c r="V7" s="16">
        <v>195.3</v>
      </c>
      <c r="W7" s="16">
        <v>4.0000000000000001E-3</v>
      </c>
      <c r="X7" s="16">
        <v>3.3000000000000002E-2</v>
      </c>
      <c r="Y7" s="37">
        <v>0.01</v>
      </c>
    </row>
    <row r="8" spans="2:25" s="17" customFormat="1" ht="39" customHeight="1" x14ac:dyDescent="0.25">
      <c r="B8" s="337"/>
      <c r="C8" s="81"/>
      <c r="D8" s="91">
        <v>107</v>
      </c>
      <c r="E8" s="79" t="s">
        <v>18</v>
      </c>
      <c r="F8" s="214" t="s">
        <v>96</v>
      </c>
      <c r="G8" s="113">
        <v>200</v>
      </c>
      <c r="H8" s="81"/>
      <c r="I8" s="153">
        <v>1</v>
      </c>
      <c r="J8" s="16">
        <v>0.2</v>
      </c>
      <c r="K8" s="37">
        <v>20.2</v>
      </c>
      <c r="L8" s="157">
        <v>92</v>
      </c>
      <c r="M8" s="153">
        <v>0.02</v>
      </c>
      <c r="N8" s="16">
        <v>0.02</v>
      </c>
      <c r="O8" s="16">
        <v>4</v>
      </c>
      <c r="P8" s="16">
        <v>0</v>
      </c>
      <c r="Q8" s="19">
        <v>0</v>
      </c>
      <c r="R8" s="153">
        <v>14</v>
      </c>
      <c r="S8" s="16">
        <v>14</v>
      </c>
      <c r="T8" s="16">
        <v>8</v>
      </c>
      <c r="U8" s="16">
        <v>2.8</v>
      </c>
      <c r="V8" s="16">
        <v>240</v>
      </c>
      <c r="W8" s="16">
        <v>2.0000000000000001E-4</v>
      </c>
      <c r="X8" s="16">
        <v>0</v>
      </c>
      <c r="Y8" s="37">
        <v>0</v>
      </c>
    </row>
    <row r="9" spans="2:25" s="17" customFormat="1" ht="39" customHeight="1" x14ac:dyDescent="0.25">
      <c r="B9" s="343"/>
      <c r="C9" s="82"/>
      <c r="D9" s="277">
        <v>121</v>
      </c>
      <c r="E9" s="68" t="s">
        <v>14</v>
      </c>
      <c r="F9" s="103" t="s">
        <v>47</v>
      </c>
      <c r="G9" s="147">
        <v>35</v>
      </c>
      <c r="H9" s="82"/>
      <c r="I9" s="20">
        <v>2.63</v>
      </c>
      <c r="J9" s="21">
        <v>1.01</v>
      </c>
      <c r="K9" s="22">
        <v>17.43</v>
      </c>
      <c r="L9" s="118">
        <v>91.7</v>
      </c>
      <c r="M9" s="177">
        <v>0.04</v>
      </c>
      <c r="N9" s="20">
        <v>0.01</v>
      </c>
      <c r="O9" s="21">
        <v>0</v>
      </c>
      <c r="P9" s="21">
        <v>0</v>
      </c>
      <c r="Q9" s="42">
        <v>0</v>
      </c>
      <c r="R9" s="177">
        <v>6.65</v>
      </c>
      <c r="S9" s="21">
        <v>22.75</v>
      </c>
      <c r="T9" s="21">
        <v>4.55</v>
      </c>
      <c r="U9" s="21">
        <v>0.42</v>
      </c>
      <c r="V9" s="21">
        <v>32.200000000000003</v>
      </c>
      <c r="W9" s="21">
        <v>0</v>
      </c>
      <c r="X9" s="21">
        <v>0</v>
      </c>
      <c r="Y9" s="42">
        <v>0</v>
      </c>
    </row>
    <row r="10" spans="2:25" s="17" customFormat="1" ht="39" customHeight="1" x14ac:dyDescent="0.25">
      <c r="B10" s="337"/>
      <c r="C10" s="82"/>
      <c r="D10" s="276"/>
      <c r="E10" s="106"/>
      <c r="F10" s="101" t="s">
        <v>21</v>
      </c>
      <c r="G10" s="170">
        <f>G6+G7+G8+G9</f>
        <v>535</v>
      </c>
      <c r="H10" s="170"/>
      <c r="I10" s="233">
        <f t="shared" ref="I10:Y10" si="0">I6+I7+I8+I9</f>
        <v>19.82</v>
      </c>
      <c r="J10" s="55">
        <f t="shared" si="0"/>
        <v>18.260000000000002</v>
      </c>
      <c r="K10" s="171">
        <f t="shared" si="0"/>
        <v>55.12</v>
      </c>
      <c r="L10" s="237">
        <f t="shared" si="0"/>
        <v>476.56</v>
      </c>
      <c r="M10" s="233">
        <f t="shared" si="0"/>
        <v>0.18000000000000002</v>
      </c>
      <c r="N10" s="55">
        <f t="shared" si="0"/>
        <v>0.54</v>
      </c>
      <c r="O10" s="55">
        <f t="shared" si="0"/>
        <v>19.23</v>
      </c>
      <c r="P10" s="55">
        <f t="shared" si="0"/>
        <v>210</v>
      </c>
      <c r="Q10" s="172">
        <f t="shared" si="0"/>
        <v>2.73</v>
      </c>
      <c r="R10" s="233">
        <f t="shared" si="0"/>
        <v>152.97</v>
      </c>
      <c r="S10" s="55">
        <f t="shared" si="0"/>
        <v>290.62</v>
      </c>
      <c r="T10" s="55">
        <f t="shared" si="0"/>
        <v>44.15</v>
      </c>
      <c r="U10" s="55">
        <f t="shared" si="0"/>
        <v>9.19</v>
      </c>
      <c r="V10" s="55">
        <f t="shared" si="0"/>
        <v>884.5</v>
      </c>
      <c r="W10" s="55">
        <f t="shared" si="0"/>
        <v>7.1999999999999998E-3</v>
      </c>
      <c r="X10" s="55">
        <f t="shared" si="0"/>
        <v>3.3450000000000001E-2</v>
      </c>
      <c r="Y10" s="171">
        <f t="shared" si="0"/>
        <v>0.02</v>
      </c>
    </row>
    <row r="11" spans="2:25" s="17" customFormat="1" ht="39" customHeight="1" thickBot="1" x14ac:dyDescent="0.3">
      <c r="B11" s="337"/>
      <c r="C11" s="85"/>
      <c r="D11" s="169"/>
      <c r="E11" s="108"/>
      <c r="F11" s="102" t="s">
        <v>22</v>
      </c>
      <c r="G11" s="85"/>
      <c r="H11" s="85"/>
      <c r="I11" s="422"/>
      <c r="J11" s="423"/>
      <c r="K11" s="424"/>
      <c r="L11" s="421">
        <f>L10/23.5</f>
        <v>20.279148936170213</v>
      </c>
      <c r="M11" s="400"/>
      <c r="N11" s="401"/>
      <c r="O11" s="401"/>
      <c r="P11" s="401"/>
      <c r="Q11" s="402"/>
      <c r="R11" s="422"/>
      <c r="S11" s="423"/>
      <c r="T11" s="423"/>
      <c r="U11" s="423"/>
      <c r="V11" s="423"/>
      <c r="W11" s="423"/>
      <c r="X11" s="423"/>
      <c r="Y11" s="424"/>
    </row>
    <row r="12" spans="2:25" s="17" customFormat="1" ht="39" customHeight="1" x14ac:dyDescent="0.25">
      <c r="B12" s="336" t="s">
        <v>7</v>
      </c>
      <c r="C12" s="86"/>
      <c r="D12" s="284">
        <v>24</v>
      </c>
      <c r="E12" s="86" t="s">
        <v>20</v>
      </c>
      <c r="F12" s="377" t="s">
        <v>84</v>
      </c>
      <c r="G12" s="380">
        <v>150</v>
      </c>
      <c r="H12" s="331"/>
      <c r="I12" s="167">
        <v>0.6</v>
      </c>
      <c r="J12" s="35">
        <v>0.6</v>
      </c>
      <c r="K12" s="36">
        <v>14.7</v>
      </c>
      <c r="L12" s="848">
        <v>70.5</v>
      </c>
      <c r="M12" s="167">
        <v>0.05</v>
      </c>
      <c r="N12" s="34">
        <v>0.03</v>
      </c>
      <c r="O12" s="35">
        <v>15</v>
      </c>
      <c r="P12" s="35">
        <v>0</v>
      </c>
      <c r="Q12" s="36">
        <v>0</v>
      </c>
      <c r="R12" s="34">
        <v>24</v>
      </c>
      <c r="S12" s="35">
        <v>16.5</v>
      </c>
      <c r="T12" s="35">
        <v>13.5</v>
      </c>
      <c r="U12" s="35">
        <v>3.3</v>
      </c>
      <c r="V12" s="35">
        <v>417</v>
      </c>
      <c r="W12" s="35">
        <v>3.0000000000000001E-3</v>
      </c>
      <c r="X12" s="35">
        <v>4.4999999999999999E-4</v>
      </c>
      <c r="Y12" s="36">
        <v>0.01</v>
      </c>
    </row>
    <row r="13" spans="2:25" s="17" customFormat="1" ht="39" customHeight="1" x14ac:dyDescent="0.25">
      <c r="B13" s="337"/>
      <c r="C13" s="81"/>
      <c r="D13" s="68">
        <v>144</v>
      </c>
      <c r="E13" s="82" t="s">
        <v>9</v>
      </c>
      <c r="F13" s="184" t="s">
        <v>150</v>
      </c>
      <c r="G13" s="147">
        <v>200</v>
      </c>
      <c r="H13" s="68"/>
      <c r="I13" s="156">
        <v>4.66</v>
      </c>
      <c r="J13" s="56">
        <v>7.31</v>
      </c>
      <c r="K13" s="133">
        <v>7.08</v>
      </c>
      <c r="L13" s="221">
        <v>112.51</v>
      </c>
      <c r="M13" s="154">
        <v>0.05</v>
      </c>
      <c r="N13" s="54">
        <v>5.0000000000000001E-3</v>
      </c>
      <c r="O13" s="13">
        <v>11.05</v>
      </c>
      <c r="P13" s="13">
        <v>110</v>
      </c>
      <c r="Q13" s="39">
        <v>0</v>
      </c>
      <c r="R13" s="54">
        <v>16.12</v>
      </c>
      <c r="S13" s="13">
        <v>58.61</v>
      </c>
      <c r="T13" s="13">
        <v>18.46</v>
      </c>
      <c r="U13" s="13">
        <v>0.73</v>
      </c>
      <c r="V13" s="13">
        <v>186.36</v>
      </c>
      <c r="W13" s="13">
        <v>2.1299999999999999E-3</v>
      </c>
      <c r="X13" s="13">
        <v>3.2000000000000003E-4</v>
      </c>
      <c r="Y13" s="42">
        <v>0.65</v>
      </c>
    </row>
    <row r="14" spans="2:25" s="32" customFormat="1" ht="39" customHeight="1" x14ac:dyDescent="0.25">
      <c r="B14" s="339"/>
      <c r="C14" s="579" t="s">
        <v>165</v>
      </c>
      <c r="D14" s="578">
        <v>296</v>
      </c>
      <c r="E14" s="579" t="s">
        <v>10</v>
      </c>
      <c r="F14" s="720" t="s">
        <v>80</v>
      </c>
      <c r="G14" s="721">
        <v>90</v>
      </c>
      <c r="H14" s="578"/>
      <c r="I14" s="598">
        <v>18.89</v>
      </c>
      <c r="J14" s="599">
        <v>19.34</v>
      </c>
      <c r="K14" s="600">
        <v>7.73</v>
      </c>
      <c r="L14" s="601">
        <v>281.58</v>
      </c>
      <c r="M14" s="598">
        <v>0.08</v>
      </c>
      <c r="N14" s="599">
        <v>0.16</v>
      </c>
      <c r="O14" s="599">
        <v>1.39</v>
      </c>
      <c r="P14" s="599">
        <v>30</v>
      </c>
      <c r="Q14" s="600">
        <v>0.21</v>
      </c>
      <c r="R14" s="662">
        <v>30.79</v>
      </c>
      <c r="S14" s="599">
        <v>179.37</v>
      </c>
      <c r="T14" s="599">
        <v>22.65</v>
      </c>
      <c r="U14" s="599">
        <v>2.04</v>
      </c>
      <c r="V14" s="599">
        <v>271.20999999999998</v>
      </c>
      <c r="W14" s="599">
        <v>5.8599999999999998E-3</v>
      </c>
      <c r="X14" s="599">
        <v>3.0899999999999999E-3</v>
      </c>
      <c r="Y14" s="600">
        <v>0.09</v>
      </c>
    </row>
    <row r="15" spans="2:25" s="32" customFormat="1" ht="39" customHeight="1" x14ac:dyDescent="0.25">
      <c r="B15" s="339"/>
      <c r="C15" s="672" t="s">
        <v>164</v>
      </c>
      <c r="D15" s="569">
        <v>126</v>
      </c>
      <c r="E15" s="569" t="s">
        <v>66</v>
      </c>
      <c r="F15" s="722" t="s">
        <v>155</v>
      </c>
      <c r="G15" s="723">
        <v>90</v>
      </c>
      <c r="H15" s="572"/>
      <c r="I15" s="699">
        <v>17.02</v>
      </c>
      <c r="J15" s="697">
        <v>17.14</v>
      </c>
      <c r="K15" s="700">
        <v>3.46</v>
      </c>
      <c r="L15" s="788">
        <v>236.91</v>
      </c>
      <c r="M15" s="699">
        <v>0.05</v>
      </c>
      <c r="N15" s="697">
        <v>0.13</v>
      </c>
      <c r="O15" s="697">
        <v>1.04</v>
      </c>
      <c r="P15" s="697">
        <v>10</v>
      </c>
      <c r="Q15" s="700">
        <v>0.04</v>
      </c>
      <c r="R15" s="696">
        <v>30.83</v>
      </c>
      <c r="S15" s="697">
        <v>174.57</v>
      </c>
      <c r="T15" s="697">
        <v>22.57</v>
      </c>
      <c r="U15" s="697">
        <v>2.37</v>
      </c>
      <c r="V15" s="697">
        <v>306.13</v>
      </c>
      <c r="W15" s="697">
        <v>8.0000000000000002E-3</v>
      </c>
      <c r="X15" s="697">
        <v>0</v>
      </c>
      <c r="Y15" s="700">
        <v>0</v>
      </c>
    </row>
    <row r="16" spans="2:25" s="32" customFormat="1" ht="39" customHeight="1" x14ac:dyDescent="0.25">
      <c r="B16" s="339"/>
      <c r="C16" s="215"/>
      <c r="D16" s="106">
        <v>51</v>
      </c>
      <c r="E16" s="82" t="s">
        <v>46</v>
      </c>
      <c r="F16" s="129" t="s">
        <v>182</v>
      </c>
      <c r="G16" s="82">
        <v>150</v>
      </c>
      <c r="H16" s="68"/>
      <c r="I16" s="430">
        <v>3.33</v>
      </c>
      <c r="J16" s="431">
        <v>3.81</v>
      </c>
      <c r="K16" s="484">
        <v>26.04</v>
      </c>
      <c r="L16" s="485">
        <v>151.12</v>
      </c>
      <c r="M16" s="177">
        <v>0.15</v>
      </c>
      <c r="N16" s="21">
        <v>0.1</v>
      </c>
      <c r="O16" s="21">
        <v>14.03</v>
      </c>
      <c r="P16" s="21">
        <v>20</v>
      </c>
      <c r="Q16" s="42">
        <v>0.06</v>
      </c>
      <c r="R16" s="177">
        <v>20.11</v>
      </c>
      <c r="S16" s="21">
        <v>90.58</v>
      </c>
      <c r="T16" s="21">
        <v>35.68</v>
      </c>
      <c r="U16" s="21">
        <v>1.45</v>
      </c>
      <c r="V16" s="21">
        <v>830.41</v>
      </c>
      <c r="W16" s="21">
        <v>7.0000000000000001E-3</v>
      </c>
      <c r="X16" s="21">
        <v>0</v>
      </c>
      <c r="Y16" s="42">
        <v>0</v>
      </c>
    </row>
    <row r="17" spans="2:25" s="32" customFormat="1" ht="39" customHeight="1" x14ac:dyDescent="0.25">
      <c r="B17" s="339"/>
      <c r="C17" s="215"/>
      <c r="D17" s="68">
        <v>114</v>
      </c>
      <c r="E17" s="82" t="s">
        <v>5</v>
      </c>
      <c r="F17" s="129" t="s">
        <v>48</v>
      </c>
      <c r="G17" s="82">
        <v>200</v>
      </c>
      <c r="H17" s="68"/>
      <c r="I17" s="177">
        <v>0</v>
      </c>
      <c r="J17" s="21">
        <v>0</v>
      </c>
      <c r="K17" s="42">
        <v>7.27</v>
      </c>
      <c r="L17" s="235">
        <v>28.73</v>
      </c>
      <c r="M17" s="177">
        <v>0</v>
      </c>
      <c r="N17" s="20">
        <v>0</v>
      </c>
      <c r="O17" s="21">
        <v>0</v>
      </c>
      <c r="P17" s="21">
        <v>0</v>
      </c>
      <c r="Q17" s="42">
        <v>0</v>
      </c>
      <c r="R17" s="20">
        <v>0.26</v>
      </c>
      <c r="S17" s="21">
        <v>0.03</v>
      </c>
      <c r="T17" s="21">
        <v>0.03</v>
      </c>
      <c r="U17" s="21">
        <v>0.02</v>
      </c>
      <c r="V17" s="21">
        <v>0.28999999999999998</v>
      </c>
      <c r="W17" s="21">
        <v>0</v>
      </c>
      <c r="X17" s="21">
        <v>0</v>
      </c>
      <c r="Y17" s="42">
        <v>0</v>
      </c>
    </row>
    <row r="18" spans="2:25" s="32" customFormat="1" ht="29.25" customHeight="1" x14ac:dyDescent="0.25">
      <c r="B18" s="339"/>
      <c r="C18" s="215"/>
      <c r="D18" s="221">
        <v>119</v>
      </c>
      <c r="E18" s="82" t="s">
        <v>14</v>
      </c>
      <c r="F18" s="135" t="s">
        <v>51</v>
      </c>
      <c r="G18" s="82">
        <v>30</v>
      </c>
      <c r="H18" s="68"/>
      <c r="I18" s="177">
        <v>2.2799999999999998</v>
      </c>
      <c r="J18" s="21">
        <v>0.24</v>
      </c>
      <c r="K18" s="42">
        <v>14.76</v>
      </c>
      <c r="L18" s="175">
        <v>70.5</v>
      </c>
      <c r="M18" s="20">
        <v>0.03</v>
      </c>
      <c r="N18" s="20">
        <v>0.01</v>
      </c>
      <c r="O18" s="21">
        <v>0</v>
      </c>
      <c r="P18" s="21">
        <v>0</v>
      </c>
      <c r="Q18" s="22">
        <v>0</v>
      </c>
      <c r="R18" s="177">
        <v>6</v>
      </c>
      <c r="S18" s="21">
        <v>19.5</v>
      </c>
      <c r="T18" s="21">
        <v>4.2</v>
      </c>
      <c r="U18" s="21">
        <v>0.33</v>
      </c>
      <c r="V18" s="21">
        <v>27.9</v>
      </c>
      <c r="W18" s="21">
        <v>9.6000000000000002E-4</v>
      </c>
      <c r="X18" s="21">
        <v>1.8E-3</v>
      </c>
      <c r="Y18" s="42">
        <v>4.3499999999999997E-3</v>
      </c>
    </row>
    <row r="19" spans="2:25" s="32" customFormat="1" ht="39" customHeight="1" x14ac:dyDescent="0.25">
      <c r="B19" s="339"/>
      <c r="C19" s="215"/>
      <c r="D19" s="68">
        <v>120</v>
      </c>
      <c r="E19" s="82" t="s">
        <v>15</v>
      </c>
      <c r="F19" s="135" t="s">
        <v>44</v>
      </c>
      <c r="G19" s="82">
        <v>30</v>
      </c>
      <c r="H19" s="106"/>
      <c r="I19" s="177">
        <v>1.98</v>
      </c>
      <c r="J19" s="21">
        <v>0.36</v>
      </c>
      <c r="K19" s="22">
        <v>12.06</v>
      </c>
      <c r="L19" s="175">
        <v>59.4</v>
      </c>
      <c r="M19" s="20">
        <v>0.05</v>
      </c>
      <c r="N19" s="20">
        <v>0.02</v>
      </c>
      <c r="O19" s="21">
        <v>0</v>
      </c>
      <c r="P19" s="21">
        <v>0</v>
      </c>
      <c r="Q19" s="42">
        <v>0</v>
      </c>
      <c r="R19" s="177">
        <v>8.6999999999999993</v>
      </c>
      <c r="S19" s="21">
        <v>45</v>
      </c>
      <c r="T19" s="21">
        <v>14.1</v>
      </c>
      <c r="U19" s="21">
        <v>1.17</v>
      </c>
      <c r="V19" s="21">
        <v>70.5</v>
      </c>
      <c r="W19" s="21">
        <v>1.2999999999999999E-3</v>
      </c>
      <c r="X19" s="21">
        <v>1.6000000000000001E-3</v>
      </c>
      <c r="Y19" s="42">
        <v>0.01</v>
      </c>
    </row>
    <row r="20" spans="2:25" s="32" customFormat="1" ht="39" customHeight="1" x14ac:dyDescent="0.25">
      <c r="B20" s="339"/>
      <c r="C20" s="579" t="s">
        <v>165</v>
      </c>
      <c r="D20" s="703"/>
      <c r="E20" s="595"/>
      <c r="F20" s="855" t="s">
        <v>21</v>
      </c>
      <c r="G20" s="634">
        <f>G12+G13+G14+G16+G17+G18+G19</f>
        <v>850</v>
      </c>
      <c r="H20" s="841"/>
      <c r="I20" s="773">
        <f t="shared" ref="I20:Y20" si="1">I12+I13+I14+I16+I17+I18+I19</f>
        <v>31.74</v>
      </c>
      <c r="J20" s="762">
        <f t="shared" si="1"/>
        <v>31.659999999999997</v>
      </c>
      <c r="K20" s="763">
        <f t="shared" si="1"/>
        <v>89.64</v>
      </c>
      <c r="L20" s="770">
        <f t="shared" si="1"/>
        <v>774.34</v>
      </c>
      <c r="M20" s="773">
        <f t="shared" si="1"/>
        <v>0.41</v>
      </c>
      <c r="N20" s="762">
        <f t="shared" si="1"/>
        <v>0.32500000000000007</v>
      </c>
      <c r="O20" s="762">
        <f t="shared" si="1"/>
        <v>41.47</v>
      </c>
      <c r="P20" s="762">
        <f t="shared" si="1"/>
        <v>160</v>
      </c>
      <c r="Q20" s="763">
        <f t="shared" si="1"/>
        <v>0.27</v>
      </c>
      <c r="R20" s="769">
        <f t="shared" si="1"/>
        <v>105.98</v>
      </c>
      <c r="S20" s="762">
        <f t="shared" si="1"/>
        <v>409.59</v>
      </c>
      <c r="T20" s="762">
        <f t="shared" si="1"/>
        <v>108.61999999999999</v>
      </c>
      <c r="U20" s="762">
        <f t="shared" si="1"/>
        <v>9.0399999999999991</v>
      </c>
      <c r="V20" s="762">
        <f t="shared" si="1"/>
        <v>1803.67</v>
      </c>
      <c r="W20" s="762">
        <f t="shared" si="1"/>
        <v>2.0249999999999997E-2</v>
      </c>
      <c r="X20" s="762">
        <f t="shared" si="1"/>
        <v>7.26E-3</v>
      </c>
      <c r="Y20" s="762">
        <f t="shared" si="1"/>
        <v>0.76434999999999997</v>
      </c>
    </row>
    <row r="21" spans="2:25" s="32" customFormat="1" ht="39" customHeight="1" x14ac:dyDescent="0.25">
      <c r="B21" s="339"/>
      <c r="C21" s="672" t="s">
        <v>164</v>
      </c>
      <c r="D21" s="701"/>
      <c r="E21" s="656"/>
      <c r="F21" s="856" t="s">
        <v>21</v>
      </c>
      <c r="G21" s="643">
        <f>G12+G13+G15+G16+G17+G18+G19</f>
        <v>850</v>
      </c>
      <c r="H21" s="642"/>
      <c r="I21" s="613">
        <f t="shared" ref="I21:Y21" si="2">I12+I13+I15+I16+I17+I18+I19</f>
        <v>29.87</v>
      </c>
      <c r="J21" s="610">
        <f t="shared" si="2"/>
        <v>29.459999999999997</v>
      </c>
      <c r="K21" s="614">
        <f t="shared" si="2"/>
        <v>85.37</v>
      </c>
      <c r="L21" s="611">
        <f t="shared" si="2"/>
        <v>729.67</v>
      </c>
      <c r="M21" s="613">
        <f t="shared" si="2"/>
        <v>0.38000000000000006</v>
      </c>
      <c r="N21" s="610">
        <f t="shared" si="2"/>
        <v>0.29500000000000004</v>
      </c>
      <c r="O21" s="610">
        <f t="shared" si="2"/>
        <v>41.12</v>
      </c>
      <c r="P21" s="610">
        <f t="shared" si="2"/>
        <v>140</v>
      </c>
      <c r="Q21" s="614">
        <f t="shared" si="2"/>
        <v>0.1</v>
      </c>
      <c r="R21" s="665">
        <f t="shared" si="2"/>
        <v>106.02000000000001</v>
      </c>
      <c r="S21" s="610">
        <f t="shared" si="2"/>
        <v>404.78999999999996</v>
      </c>
      <c r="T21" s="610">
        <f t="shared" si="2"/>
        <v>108.54</v>
      </c>
      <c r="U21" s="610">
        <f t="shared" si="2"/>
        <v>9.3699999999999992</v>
      </c>
      <c r="V21" s="610">
        <f t="shared" si="2"/>
        <v>1838.5900000000001</v>
      </c>
      <c r="W21" s="610">
        <f t="shared" si="2"/>
        <v>2.2389999999999997E-2</v>
      </c>
      <c r="X21" s="610">
        <f t="shared" si="2"/>
        <v>4.1700000000000001E-3</v>
      </c>
      <c r="Y21" s="610">
        <f t="shared" si="2"/>
        <v>0.67435</v>
      </c>
    </row>
    <row r="22" spans="2:25" s="32" customFormat="1" ht="39" customHeight="1" x14ac:dyDescent="0.25">
      <c r="B22" s="339"/>
      <c r="C22" s="671" t="s">
        <v>165</v>
      </c>
      <c r="D22" s="579"/>
      <c r="E22" s="595"/>
      <c r="F22" s="855" t="s">
        <v>22</v>
      </c>
      <c r="G22" s="637"/>
      <c r="H22" s="842"/>
      <c r="I22" s="773"/>
      <c r="J22" s="762"/>
      <c r="K22" s="763"/>
      <c r="L22" s="781">
        <f>L20/23.5</f>
        <v>32.950638297872345</v>
      </c>
      <c r="M22" s="773"/>
      <c r="N22" s="762"/>
      <c r="O22" s="762"/>
      <c r="P22" s="762"/>
      <c r="Q22" s="763"/>
      <c r="R22" s="769"/>
      <c r="S22" s="762"/>
      <c r="T22" s="762"/>
      <c r="U22" s="762"/>
      <c r="V22" s="762"/>
      <c r="W22" s="762"/>
      <c r="X22" s="762"/>
      <c r="Y22" s="762"/>
    </row>
    <row r="23" spans="2:25" s="32" customFormat="1" ht="39" customHeight="1" thickBot="1" x14ac:dyDescent="0.3">
      <c r="B23" s="360"/>
      <c r="C23" s="673" t="s">
        <v>164</v>
      </c>
      <c r="D23" s="589"/>
      <c r="E23" s="645"/>
      <c r="F23" s="857" t="s">
        <v>22</v>
      </c>
      <c r="G23" s="724"/>
      <c r="H23" s="843"/>
      <c r="I23" s="844"/>
      <c r="J23" s="845"/>
      <c r="K23" s="846"/>
      <c r="L23" s="849">
        <f>L21/23.5</f>
        <v>31.049787234042551</v>
      </c>
      <c r="M23" s="844"/>
      <c r="N23" s="847"/>
      <c r="O23" s="845"/>
      <c r="P23" s="845"/>
      <c r="Q23" s="846"/>
      <c r="R23" s="847"/>
      <c r="S23" s="845"/>
      <c r="T23" s="845"/>
      <c r="U23" s="845"/>
      <c r="V23" s="845"/>
      <c r="W23" s="845"/>
      <c r="X23" s="845"/>
      <c r="Y23" s="846"/>
    </row>
    <row r="24" spans="2:25" s="141" customFormat="1" x14ac:dyDescent="0.25">
      <c r="D24" s="178"/>
    </row>
    <row r="25" spans="2:25" x14ac:dyDescent="0.25">
      <c r="E25" s="11"/>
      <c r="F25" s="11"/>
      <c r="G25" s="11"/>
      <c r="H25" s="11"/>
      <c r="I25" s="11"/>
      <c r="J25" s="11"/>
      <c r="K25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topLeftCell="C1" zoomScale="60" zoomScaleNormal="60" workbookViewId="0">
      <selection activeCell="O38" sqref="O38"/>
    </sheetView>
  </sheetViews>
  <sheetFormatPr defaultRowHeight="15" x14ac:dyDescent="0.25"/>
  <cols>
    <col min="2" max="3" width="16.85546875" customWidth="1"/>
    <col min="4" max="4" width="15.7109375" style="5" customWidth="1"/>
    <col min="5" max="5" width="20.85546875" customWidth="1"/>
    <col min="6" max="6" width="61" customWidth="1"/>
    <col min="7" max="7" width="13.85546875" customWidth="1"/>
    <col min="8" max="8" width="14.85546875" customWidth="1"/>
    <col min="9" max="9" width="12.42578125" customWidth="1"/>
    <col min="10" max="10" width="11.28515625" customWidth="1"/>
    <col min="11" max="11" width="12.85546875" customWidth="1"/>
    <col min="12" max="12" width="23.28515625" customWidth="1"/>
    <col min="13" max="13" width="11.28515625" customWidth="1"/>
    <col min="16" max="16" width="11.7109375" customWidth="1"/>
    <col min="23" max="23" width="11.7109375" customWidth="1"/>
    <col min="24" max="24" width="13.42578125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16">
        <v>20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67"/>
      <c r="Q4" s="868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31.5" thickBot="1" x14ac:dyDescent="0.3">
      <c r="B5" s="873"/>
      <c r="C5" s="873"/>
      <c r="D5" s="876"/>
      <c r="E5" s="873"/>
      <c r="F5" s="873"/>
      <c r="G5" s="873"/>
      <c r="H5" s="873"/>
      <c r="I5" s="77" t="s">
        <v>27</v>
      </c>
      <c r="J5" s="254" t="s">
        <v>28</v>
      </c>
      <c r="K5" s="300" t="s">
        <v>29</v>
      </c>
      <c r="L5" s="892"/>
      <c r="M5" s="211" t="s">
        <v>30</v>
      </c>
      <c r="N5" s="211" t="s">
        <v>86</v>
      </c>
      <c r="O5" s="211" t="s">
        <v>31</v>
      </c>
      <c r="P5" s="253" t="s">
        <v>87</v>
      </c>
      <c r="Q5" s="211" t="s">
        <v>88</v>
      </c>
      <c r="R5" s="211" t="s">
        <v>32</v>
      </c>
      <c r="S5" s="211" t="s">
        <v>33</v>
      </c>
      <c r="T5" s="211" t="s">
        <v>34</v>
      </c>
      <c r="U5" s="211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17" customFormat="1" ht="39" customHeight="1" x14ac:dyDescent="0.25">
      <c r="B6" s="336" t="s">
        <v>6</v>
      </c>
      <c r="C6" s="86"/>
      <c r="D6" s="99">
        <v>9</v>
      </c>
      <c r="E6" s="334" t="s">
        <v>20</v>
      </c>
      <c r="F6" s="220" t="s">
        <v>134</v>
      </c>
      <c r="G6" s="99">
        <v>60</v>
      </c>
      <c r="H6" s="334"/>
      <c r="I6" s="167">
        <v>1.26</v>
      </c>
      <c r="J6" s="35">
        <v>4.26</v>
      </c>
      <c r="K6" s="36">
        <v>7.26</v>
      </c>
      <c r="L6" s="117">
        <v>72.48</v>
      </c>
      <c r="M6" s="34">
        <v>0.02</v>
      </c>
      <c r="N6" s="34">
        <v>0</v>
      </c>
      <c r="O6" s="35">
        <v>9.8699999999999992</v>
      </c>
      <c r="P6" s="35">
        <v>0</v>
      </c>
      <c r="Q6" s="38">
        <v>0</v>
      </c>
      <c r="R6" s="167">
        <v>30.16</v>
      </c>
      <c r="S6" s="35">
        <v>38.72</v>
      </c>
      <c r="T6" s="35">
        <v>19.489999999999998</v>
      </c>
      <c r="U6" s="35">
        <v>1.1100000000000001</v>
      </c>
      <c r="V6" s="35">
        <v>11.86</v>
      </c>
      <c r="W6" s="35">
        <v>0</v>
      </c>
      <c r="X6" s="35">
        <v>0</v>
      </c>
      <c r="Y6" s="36">
        <v>0</v>
      </c>
    </row>
    <row r="7" spans="2:25" s="17" customFormat="1" ht="39" customHeight="1" x14ac:dyDescent="0.25">
      <c r="B7" s="337"/>
      <c r="C7" s="215"/>
      <c r="D7" s="82">
        <v>89</v>
      </c>
      <c r="E7" s="276" t="s">
        <v>10</v>
      </c>
      <c r="F7" s="135" t="s">
        <v>178</v>
      </c>
      <c r="G7" s="82">
        <v>90</v>
      </c>
      <c r="H7" s="354"/>
      <c r="I7" s="222">
        <v>16.559999999999999</v>
      </c>
      <c r="J7" s="60">
        <v>15.75</v>
      </c>
      <c r="K7" s="65">
        <v>2.84</v>
      </c>
      <c r="L7" s="119">
        <v>219.6</v>
      </c>
      <c r="M7" s="59">
        <v>0.05</v>
      </c>
      <c r="N7" s="60">
        <v>0.12</v>
      </c>
      <c r="O7" s="60">
        <v>1.1499999999999999</v>
      </c>
      <c r="P7" s="60">
        <v>0</v>
      </c>
      <c r="Q7" s="65">
        <v>0</v>
      </c>
      <c r="R7" s="59">
        <v>17.05</v>
      </c>
      <c r="S7" s="60">
        <v>163.25</v>
      </c>
      <c r="T7" s="60">
        <v>21.7</v>
      </c>
      <c r="U7" s="60">
        <v>2.4300000000000002</v>
      </c>
      <c r="V7" s="60">
        <v>296.55</v>
      </c>
      <c r="W7" s="60">
        <v>6.52</v>
      </c>
      <c r="X7" s="60">
        <v>0.28000000000000003</v>
      </c>
      <c r="Y7" s="65">
        <v>0.05</v>
      </c>
    </row>
    <row r="8" spans="2:25" s="17" customFormat="1" ht="39" customHeight="1" x14ac:dyDescent="0.25">
      <c r="B8" s="337"/>
      <c r="C8" s="81"/>
      <c r="D8" s="82">
        <v>253</v>
      </c>
      <c r="E8" s="68" t="s">
        <v>57</v>
      </c>
      <c r="F8" s="103" t="s">
        <v>85</v>
      </c>
      <c r="G8" s="306">
        <v>150</v>
      </c>
      <c r="H8" s="106"/>
      <c r="I8" s="156">
        <v>4.3</v>
      </c>
      <c r="J8" s="56">
        <v>4.24</v>
      </c>
      <c r="K8" s="133">
        <v>18.77</v>
      </c>
      <c r="L8" s="136">
        <v>129.54</v>
      </c>
      <c r="M8" s="134">
        <v>0.11</v>
      </c>
      <c r="N8" s="56">
        <v>0.06</v>
      </c>
      <c r="O8" s="56">
        <v>0</v>
      </c>
      <c r="P8" s="56">
        <v>10</v>
      </c>
      <c r="Q8" s="57">
        <v>0.06</v>
      </c>
      <c r="R8" s="156">
        <v>8.69</v>
      </c>
      <c r="S8" s="56">
        <v>94.9</v>
      </c>
      <c r="T8" s="56">
        <v>62.72</v>
      </c>
      <c r="U8" s="56">
        <v>2.12</v>
      </c>
      <c r="V8" s="56">
        <v>114.82</v>
      </c>
      <c r="W8" s="56">
        <v>1.06E-3</v>
      </c>
      <c r="X8" s="56">
        <v>1.8500000000000001E-3</v>
      </c>
      <c r="Y8" s="133">
        <v>0.01</v>
      </c>
    </row>
    <row r="9" spans="2:25" s="17" customFormat="1" ht="39" customHeight="1" x14ac:dyDescent="0.25">
      <c r="B9" s="337"/>
      <c r="C9" s="81"/>
      <c r="D9" s="82">
        <v>160</v>
      </c>
      <c r="E9" s="68" t="s">
        <v>159</v>
      </c>
      <c r="F9" s="103" t="s">
        <v>177</v>
      </c>
      <c r="G9" s="306">
        <v>200</v>
      </c>
      <c r="H9" s="106"/>
      <c r="I9" s="156">
        <v>6</v>
      </c>
      <c r="J9" s="56">
        <v>0</v>
      </c>
      <c r="K9" s="133">
        <v>19.25</v>
      </c>
      <c r="L9" s="136">
        <v>76.95</v>
      </c>
      <c r="M9" s="134">
        <v>0</v>
      </c>
      <c r="N9" s="134">
        <v>0</v>
      </c>
      <c r="O9" s="56">
        <v>48</v>
      </c>
      <c r="P9" s="56">
        <v>0</v>
      </c>
      <c r="Q9" s="57">
        <v>0</v>
      </c>
      <c r="R9" s="156">
        <v>4.01</v>
      </c>
      <c r="S9" s="56">
        <v>9.17</v>
      </c>
      <c r="T9" s="56">
        <v>1.33</v>
      </c>
      <c r="U9" s="56">
        <v>0.37</v>
      </c>
      <c r="V9" s="56">
        <v>9.3000000000000007</v>
      </c>
      <c r="W9" s="56">
        <v>0</v>
      </c>
      <c r="X9" s="56">
        <v>0</v>
      </c>
      <c r="Y9" s="133">
        <v>0</v>
      </c>
    </row>
    <row r="10" spans="2:25" s="17" customFormat="1" ht="39" customHeight="1" x14ac:dyDescent="0.25">
      <c r="B10" s="337"/>
      <c r="C10" s="81"/>
      <c r="D10" s="136">
        <v>119</v>
      </c>
      <c r="E10" s="276" t="s">
        <v>14</v>
      </c>
      <c r="F10" s="409" t="s">
        <v>51</v>
      </c>
      <c r="G10" s="147">
        <v>20</v>
      </c>
      <c r="H10" s="106"/>
      <c r="I10" s="177">
        <v>1.52</v>
      </c>
      <c r="J10" s="21">
        <v>0.16</v>
      </c>
      <c r="K10" s="42">
        <v>9.84</v>
      </c>
      <c r="L10" s="118">
        <v>47</v>
      </c>
      <c r="M10" s="20">
        <v>0.02</v>
      </c>
      <c r="N10" s="21">
        <v>0.01</v>
      </c>
      <c r="O10" s="21">
        <v>0</v>
      </c>
      <c r="P10" s="21">
        <v>0</v>
      </c>
      <c r="Q10" s="42">
        <v>0</v>
      </c>
      <c r="R10" s="20">
        <v>4</v>
      </c>
      <c r="S10" s="21">
        <v>13</v>
      </c>
      <c r="T10" s="21">
        <v>2.8</v>
      </c>
      <c r="U10" s="21">
        <v>0.22</v>
      </c>
      <c r="V10" s="21">
        <v>18.600000000000001</v>
      </c>
      <c r="W10" s="21">
        <v>6.4000000000000005E-4</v>
      </c>
      <c r="X10" s="21">
        <v>1.1999999999999999E-3</v>
      </c>
      <c r="Y10" s="42">
        <v>2.9</v>
      </c>
    </row>
    <row r="11" spans="2:25" s="17" customFormat="1" ht="39" customHeight="1" x14ac:dyDescent="0.25">
      <c r="B11" s="337"/>
      <c r="C11" s="81"/>
      <c r="D11" s="82">
        <v>120</v>
      </c>
      <c r="E11" s="276" t="s">
        <v>15</v>
      </c>
      <c r="F11" s="409" t="s">
        <v>44</v>
      </c>
      <c r="G11" s="82">
        <v>20</v>
      </c>
      <c r="H11" s="354"/>
      <c r="I11" s="177">
        <v>1.32</v>
      </c>
      <c r="J11" s="21">
        <v>0.24</v>
      </c>
      <c r="K11" s="42">
        <v>8.0399999999999991</v>
      </c>
      <c r="L11" s="175">
        <v>39.6</v>
      </c>
      <c r="M11" s="20">
        <v>0.03</v>
      </c>
      <c r="N11" s="20">
        <v>0.02</v>
      </c>
      <c r="O11" s="21">
        <v>0</v>
      </c>
      <c r="P11" s="21">
        <v>0</v>
      </c>
      <c r="Q11" s="42">
        <v>0</v>
      </c>
      <c r="R11" s="20">
        <v>5.8</v>
      </c>
      <c r="S11" s="21">
        <v>30</v>
      </c>
      <c r="T11" s="21">
        <v>9.4</v>
      </c>
      <c r="U11" s="21">
        <v>0.78</v>
      </c>
      <c r="V11" s="21">
        <v>47</v>
      </c>
      <c r="W11" s="21">
        <v>8.8000000000000003E-4</v>
      </c>
      <c r="X11" s="21">
        <v>1E-3</v>
      </c>
      <c r="Y11" s="42">
        <v>0</v>
      </c>
    </row>
    <row r="12" spans="2:25" s="17" customFormat="1" ht="39" customHeight="1" x14ac:dyDescent="0.25">
      <c r="B12" s="337"/>
      <c r="C12" s="81"/>
      <c r="D12" s="738"/>
      <c r="E12" s="92"/>
      <c r="F12" s="475" t="s">
        <v>21</v>
      </c>
      <c r="G12" s="551">
        <f>SUM(G6:G11)</f>
        <v>540</v>
      </c>
      <c r="H12" s="105"/>
      <c r="I12" s="552">
        <f t="shared" ref="I12:Y12" si="0">SUM(I6:I11)</f>
        <v>30.96</v>
      </c>
      <c r="J12" s="553">
        <f t="shared" si="0"/>
        <v>24.65</v>
      </c>
      <c r="K12" s="554">
        <f t="shared" si="0"/>
        <v>66</v>
      </c>
      <c r="L12" s="739">
        <f>SUM(L6:L11)</f>
        <v>585.16999999999996</v>
      </c>
      <c r="M12" s="555">
        <f t="shared" si="0"/>
        <v>0.22999999999999998</v>
      </c>
      <c r="N12" s="553">
        <f t="shared" si="0"/>
        <v>0.21</v>
      </c>
      <c r="O12" s="553">
        <f t="shared" si="0"/>
        <v>59.019999999999996</v>
      </c>
      <c r="P12" s="553">
        <f t="shared" si="0"/>
        <v>10</v>
      </c>
      <c r="Q12" s="556">
        <f t="shared" si="0"/>
        <v>0.06</v>
      </c>
      <c r="R12" s="552">
        <f t="shared" si="0"/>
        <v>69.709999999999994</v>
      </c>
      <c r="S12" s="553">
        <f t="shared" si="0"/>
        <v>349.04</v>
      </c>
      <c r="T12" s="553">
        <f t="shared" si="0"/>
        <v>117.44</v>
      </c>
      <c r="U12" s="553">
        <f t="shared" si="0"/>
        <v>7.03</v>
      </c>
      <c r="V12" s="553">
        <f t="shared" si="0"/>
        <v>498.13000000000005</v>
      </c>
      <c r="W12" s="553">
        <f t="shared" si="0"/>
        <v>6.5225799999999996</v>
      </c>
      <c r="X12" s="553">
        <f t="shared" si="0"/>
        <v>0.28405000000000002</v>
      </c>
      <c r="Y12" s="554">
        <f t="shared" si="0"/>
        <v>2.96</v>
      </c>
    </row>
    <row r="13" spans="2:25" s="17" customFormat="1" ht="39" customHeight="1" thickBot="1" x14ac:dyDescent="0.3">
      <c r="B13" s="337"/>
      <c r="C13" s="201"/>
      <c r="D13" s="527"/>
      <c r="E13" s="557"/>
      <c r="F13" s="558" t="s">
        <v>22</v>
      </c>
      <c r="G13" s="559"/>
      <c r="H13" s="559"/>
      <c r="I13" s="532"/>
      <c r="J13" s="529"/>
      <c r="K13" s="533"/>
      <c r="L13" s="850">
        <f>L12/23.5</f>
        <v>24.900851063829787</v>
      </c>
      <c r="M13" s="528"/>
      <c r="N13" s="528"/>
      <c r="O13" s="529"/>
      <c r="P13" s="529"/>
      <c r="Q13" s="530"/>
      <c r="R13" s="532"/>
      <c r="S13" s="529"/>
      <c r="T13" s="529"/>
      <c r="U13" s="529"/>
      <c r="V13" s="529"/>
      <c r="W13" s="529"/>
      <c r="X13" s="529"/>
      <c r="Y13" s="533"/>
    </row>
    <row r="14" spans="2:25" s="17" customFormat="1" ht="39" customHeight="1" x14ac:dyDescent="0.25">
      <c r="B14" s="336" t="s">
        <v>7</v>
      </c>
      <c r="C14" s="86"/>
      <c r="D14" s="549">
        <v>13</v>
      </c>
      <c r="E14" s="534" t="s">
        <v>8</v>
      </c>
      <c r="F14" s="861" t="s">
        <v>136</v>
      </c>
      <c r="G14" s="863">
        <v>60</v>
      </c>
      <c r="H14" s="534"/>
      <c r="I14" s="859">
        <v>1.1200000000000001</v>
      </c>
      <c r="J14" s="563">
        <v>4.2699999999999996</v>
      </c>
      <c r="K14" s="830">
        <v>6.02</v>
      </c>
      <c r="L14" s="564">
        <v>68.62</v>
      </c>
      <c r="M14" s="34">
        <v>0.03</v>
      </c>
      <c r="N14" s="35">
        <v>0.04</v>
      </c>
      <c r="O14" s="35">
        <v>3.29</v>
      </c>
      <c r="P14" s="35">
        <v>450</v>
      </c>
      <c r="Q14" s="38">
        <v>0</v>
      </c>
      <c r="R14" s="167">
        <v>14.45</v>
      </c>
      <c r="S14" s="35">
        <v>29.75</v>
      </c>
      <c r="T14" s="35">
        <v>18.420000000000002</v>
      </c>
      <c r="U14" s="35">
        <v>0.54</v>
      </c>
      <c r="V14" s="35">
        <v>161.77000000000001</v>
      </c>
      <c r="W14" s="35">
        <v>2E-3</v>
      </c>
      <c r="X14" s="35">
        <v>0</v>
      </c>
      <c r="Y14" s="36">
        <v>0</v>
      </c>
    </row>
    <row r="15" spans="2:25" s="32" customFormat="1" ht="39" customHeight="1" x14ac:dyDescent="0.25">
      <c r="B15" s="337"/>
      <c r="C15" s="81"/>
      <c r="D15" s="276">
        <v>41</v>
      </c>
      <c r="E15" s="82" t="s">
        <v>9</v>
      </c>
      <c r="F15" s="297" t="s">
        <v>65</v>
      </c>
      <c r="G15" s="147">
        <v>200</v>
      </c>
      <c r="H15" s="82"/>
      <c r="I15" s="134">
        <v>6.66</v>
      </c>
      <c r="J15" s="56">
        <v>5.51</v>
      </c>
      <c r="K15" s="57">
        <v>8.75</v>
      </c>
      <c r="L15" s="136">
        <v>111.57</v>
      </c>
      <c r="M15" s="54">
        <v>7.0000000000000007E-2</v>
      </c>
      <c r="N15" s="54">
        <v>0.06</v>
      </c>
      <c r="O15" s="13">
        <v>2.75</v>
      </c>
      <c r="P15" s="13">
        <v>110</v>
      </c>
      <c r="Q15" s="23">
        <v>0</v>
      </c>
      <c r="R15" s="154">
        <v>22.94</v>
      </c>
      <c r="S15" s="13">
        <v>97.77</v>
      </c>
      <c r="T15" s="13">
        <v>22.1</v>
      </c>
      <c r="U15" s="13">
        <v>1.38</v>
      </c>
      <c r="V15" s="13">
        <v>299.77999999999997</v>
      </c>
      <c r="W15" s="13">
        <v>4.3E-3</v>
      </c>
      <c r="X15" s="13">
        <v>1.8799999999999999E-3</v>
      </c>
      <c r="Y15" s="42">
        <v>0.03</v>
      </c>
    </row>
    <row r="16" spans="2:25" s="32" customFormat="1" ht="39" customHeight="1" x14ac:dyDescent="0.25">
      <c r="B16" s="340"/>
      <c r="C16" s="671" t="s">
        <v>165</v>
      </c>
      <c r="D16" s="597">
        <v>259</v>
      </c>
      <c r="E16" s="578" t="s">
        <v>10</v>
      </c>
      <c r="F16" s="817" t="s">
        <v>151</v>
      </c>
      <c r="G16" s="721">
        <v>105</v>
      </c>
      <c r="H16" s="579"/>
      <c r="I16" s="833">
        <v>12.38</v>
      </c>
      <c r="J16" s="757">
        <v>10.59</v>
      </c>
      <c r="K16" s="835">
        <v>16.84</v>
      </c>
      <c r="L16" s="703">
        <v>167.46</v>
      </c>
      <c r="M16" s="833">
        <v>0.04</v>
      </c>
      <c r="N16" s="757">
        <v>0.06</v>
      </c>
      <c r="O16" s="757">
        <v>2.88</v>
      </c>
      <c r="P16" s="757">
        <v>70</v>
      </c>
      <c r="Q16" s="835">
        <v>0.02</v>
      </c>
      <c r="R16" s="756">
        <v>12.7</v>
      </c>
      <c r="S16" s="757">
        <v>145.38999999999999</v>
      </c>
      <c r="T16" s="757">
        <v>71.95</v>
      </c>
      <c r="U16" s="757">
        <v>1.22</v>
      </c>
      <c r="V16" s="757">
        <v>105.04</v>
      </c>
      <c r="W16" s="757">
        <v>6.4000000000000003E-3</v>
      </c>
      <c r="X16" s="757">
        <v>7.1000000000000002E-4</v>
      </c>
      <c r="Y16" s="677">
        <v>0.12</v>
      </c>
    </row>
    <row r="17" spans="2:25" s="32" customFormat="1" ht="39" customHeight="1" x14ac:dyDescent="0.25">
      <c r="B17" s="340"/>
      <c r="C17" s="672" t="s">
        <v>164</v>
      </c>
      <c r="D17" s="728">
        <v>270</v>
      </c>
      <c r="E17" s="568" t="s">
        <v>10</v>
      </c>
      <c r="F17" s="825" t="s">
        <v>169</v>
      </c>
      <c r="G17" s="723">
        <v>90</v>
      </c>
      <c r="H17" s="569"/>
      <c r="I17" s="755">
        <v>24.03</v>
      </c>
      <c r="J17" s="754">
        <v>19.829999999999998</v>
      </c>
      <c r="K17" s="858">
        <v>1.61</v>
      </c>
      <c r="L17" s="834">
        <v>279.17</v>
      </c>
      <c r="M17" s="755">
        <v>0.09</v>
      </c>
      <c r="N17" s="754">
        <v>0.17</v>
      </c>
      <c r="O17" s="754">
        <v>1.85</v>
      </c>
      <c r="P17" s="754">
        <v>40</v>
      </c>
      <c r="Q17" s="858">
        <v>0.01</v>
      </c>
      <c r="R17" s="753">
        <v>23.61</v>
      </c>
      <c r="S17" s="754">
        <v>193.21</v>
      </c>
      <c r="T17" s="754">
        <v>24.96</v>
      </c>
      <c r="U17" s="754">
        <v>1.67</v>
      </c>
      <c r="V17" s="754">
        <v>300.75</v>
      </c>
      <c r="W17" s="754">
        <v>5.0000000000000001E-3</v>
      </c>
      <c r="X17" s="754">
        <v>2.0000000000000001E-4</v>
      </c>
      <c r="Y17" s="675">
        <v>0</v>
      </c>
    </row>
    <row r="18" spans="2:25" s="32" customFormat="1" ht="39" customHeight="1" x14ac:dyDescent="0.25">
      <c r="B18" s="340"/>
      <c r="C18" s="146"/>
      <c r="D18" s="106">
        <v>53</v>
      </c>
      <c r="E18" s="82" t="s">
        <v>57</v>
      </c>
      <c r="F18" s="409" t="s">
        <v>54</v>
      </c>
      <c r="G18" s="82">
        <v>150</v>
      </c>
      <c r="H18" s="82"/>
      <c r="I18" s="134">
        <v>3.34</v>
      </c>
      <c r="J18" s="56">
        <v>4.91</v>
      </c>
      <c r="K18" s="57">
        <v>33.93</v>
      </c>
      <c r="L18" s="136">
        <v>191.49</v>
      </c>
      <c r="M18" s="134">
        <v>0.03</v>
      </c>
      <c r="N18" s="134">
        <v>0.02</v>
      </c>
      <c r="O18" s="56">
        <v>0</v>
      </c>
      <c r="P18" s="56">
        <v>20</v>
      </c>
      <c r="Q18" s="57">
        <v>0.09</v>
      </c>
      <c r="R18" s="156">
        <v>6.29</v>
      </c>
      <c r="S18" s="56">
        <v>67.34</v>
      </c>
      <c r="T18" s="452">
        <v>21.83</v>
      </c>
      <c r="U18" s="56">
        <v>0.46</v>
      </c>
      <c r="V18" s="56">
        <v>43.27</v>
      </c>
      <c r="W18" s="56">
        <v>6.3000000000000003E-4</v>
      </c>
      <c r="X18" s="56">
        <v>6.7099999999999998E-3</v>
      </c>
      <c r="Y18" s="133">
        <v>0.02</v>
      </c>
    </row>
    <row r="19" spans="2:25" s="32" customFormat="1" ht="29.25" customHeight="1" x14ac:dyDescent="0.25">
      <c r="B19" s="340"/>
      <c r="C19" s="146"/>
      <c r="D19" s="84">
        <v>103</v>
      </c>
      <c r="E19" s="79" t="s">
        <v>18</v>
      </c>
      <c r="F19" s="225" t="s">
        <v>163</v>
      </c>
      <c r="G19" s="81">
        <v>200</v>
      </c>
      <c r="H19" s="146"/>
      <c r="I19" s="18">
        <v>0.11</v>
      </c>
      <c r="J19" s="16">
        <v>0.04</v>
      </c>
      <c r="K19" s="19">
        <v>15.02</v>
      </c>
      <c r="L19" s="115">
        <v>61.6</v>
      </c>
      <c r="M19" s="18">
        <v>0</v>
      </c>
      <c r="N19" s="18">
        <v>0</v>
      </c>
      <c r="O19" s="16">
        <v>2</v>
      </c>
      <c r="P19" s="16">
        <v>0</v>
      </c>
      <c r="Q19" s="19">
        <v>0</v>
      </c>
      <c r="R19" s="153">
        <v>6.73</v>
      </c>
      <c r="S19" s="16">
        <v>5.74</v>
      </c>
      <c r="T19" s="550">
        <v>2.96</v>
      </c>
      <c r="U19" s="16">
        <v>0.2</v>
      </c>
      <c r="V19" s="16">
        <v>46.02</v>
      </c>
      <c r="W19" s="16">
        <v>0</v>
      </c>
      <c r="X19" s="16">
        <v>0.11</v>
      </c>
      <c r="Y19" s="39">
        <v>0</v>
      </c>
    </row>
    <row r="20" spans="2:25" s="32" customFormat="1" ht="39" customHeight="1" x14ac:dyDescent="0.25">
      <c r="B20" s="340"/>
      <c r="C20" s="146"/>
      <c r="D20" s="404">
        <v>119</v>
      </c>
      <c r="E20" s="82" t="s">
        <v>14</v>
      </c>
      <c r="F20" s="409" t="s">
        <v>51</v>
      </c>
      <c r="G20" s="82">
        <v>30</v>
      </c>
      <c r="H20" s="215"/>
      <c r="I20" s="177">
        <v>2.2799999999999998</v>
      </c>
      <c r="J20" s="21">
        <v>0.24</v>
      </c>
      <c r="K20" s="42">
        <v>14.76</v>
      </c>
      <c r="L20" s="175">
        <v>70.5</v>
      </c>
      <c r="M20" s="20">
        <v>0.03</v>
      </c>
      <c r="N20" s="20">
        <v>0.01</v>
      </c>
      <c r="O20" s="21">
        <v>0</v>
      </c>
      <c r="P20" s="21">
        <v>0</v>
      </c>
      <c r="Q20" s="22">
        <v>0</v>
      </c>
      <c r="R20" s="177">
        <v>6</v>
      </c>
      <c r="S20" s="21">
        <v>19.5</v>
      </c>
      <c r="T20" s="21">
        <v>4.2</v>
      </c>
      <c r="U20" s="21">
        <v>0.33</v>
      </c>
      <c r="V20" s="21">
        <v>27.9</v>
      </c>
      <c r="W20" s="21">
        <v>9.6000000000000002E-4</v>
      </c>
      <c r="X20" s="21">
        <v>1.8E-3</v>
      </c>
      <c r="Y20" s="42">
        <v>4.3499999999999997E-3</v>
      </c>
    </row>
    <row r="21" spans="2:25" s="32" customFormat="1" ht="39" customHeight="1" x14ac:dyDescent="0.25">
      <c r="B21" s="340"/>
      <c r="C21" s="146"/>
      <c r="D21" s="91">
        <v>120</v>
      </c>
      <c r="E21" s="81" t="s">
        <v>15</v>
      </c>
      <c r="F21" s="862" t="s">
        <v>44</v>
      </c>
      <c r="G21" s="81">
        <v>25</v>
      </c>
      <c r="H21" s="81"/>
      <c r="I21" s="18">
        <v>1.65</v>
      </c>
      <c r="J21" s="16">
        <v>0.3</v>
      </c>
      <c r="K21" s="19">
        <v>10.050000000000001</v>
      </c>
      <c r="L21" s="115">
        <v>49.5</v>
      </c>
      <c r="M21" s="18">
        <v>0.04</v>
      </c>
      <c r="N21" s="18">
        <v>0.02</v>
      </c>
      <c r="O21" s="16">
        <v>0</v>
      </c>
      <c r="P21" s="16">
        <v>0</v>
      </c>
      <c r="Q21" s="19">
        <v>0</v>
      </c>
      <c r="R21" s="153">
        <v>7.25</v>
      </c>
      <c r="S21" s="16">
        <v>37.5</v>
      </c>
      <c r="T21" s="16">
        <v>11.75</v>
      </c>
      <c r="U21" s="16">
        <v>0.98</v>
      </c>
      <c r="V21" s="16">
        <v>58.75</v>
      </c>
      <c r="W21" s="16">
        <v>1.1000000000000001</v>
      </c>
      <c r="X21" s="16">
        <v>1.38</v>
      </c>
      <c r="Y21" s="37">
        <v>0</v>
      </c>
    </row>
    <row r="22" spans="2:25" s="32" customFormat="1" ht="39" customHeight="1" x14ac:dyDescent="0.25">
      <c r="B22" s="339"/>
      <c r="C22" s="671" t="s">
        <v>165</v>
      </c>
      <c r="D22" s="703"/>
      <c r="E22" s="579"/>
      <c r="F22" s="855" t="s">
        <v>21</v>
      </c>
      <c r="G22" s="634">
        <f>G14+G15+G16+G18+G19+G20+G21</f>
        <v>770</v>
      </c>
      <c r="H22" s="634"/>
      <c r="I22" s="664">
        <f t="shared" ref="I22:Y22" si="1">I14+I15+I16+I18+I19+I20+I21</f>
        <v>27.54</v>
      </c>
      <c r="J22" s="603">
        <f t="shared" si="1"/>
        <v>25.859999999999996</v>
      </c>
      <c r="K22" s="635">
        <f t="shared" si="1"/>
        <v>105.36999999999999</v>
      </c>
      <c r="L22" s="634">
        <f t="shared" si="1"/>
        <v>720.74</v>
      </c>
      <c r="M22" s="664">
        <f t="shared" si="1"/>
        <v>0.24000000000000002</v>
      </c>
      <c r="N22" s="603">
        <f t="shared" si="1"/>
        <v>0.21</v>
      </c>
      <c r="O22" s="603">
        <f t="shared" si="1"/>
        <v>10.92</v>
      </c>
      <c r="P22" s="603">
        <f t="shared" si="1"/>
        <v>650</v>
      </c>
      <c r="Q22" s="635">
        <f t="shared" si="1"/>
        <v>0.11</v>
      </c>
      <c r="R22" s="604">
        <f t="shared" si="1"/>
        <v>76.36</v>
      </c>
      <c r="S22" s="603">
        <f t="shared" si="1"/>
        <v>402.99</v>
      </c>
      <c r="T22" s="603">
        <f t="shared" si="1"/>
        <v>153.21</v>
      </c>
      <c r="U22" s="603">
        <f t="shared" si="1"/>
        <v>5.1099999999999994</v>
      </c>
      <c r="V22" s="603">
        <f t="shared" si="1"/>
        <v>742.52999999999986</v>
      </c>
      <c r="W22" s="603">
        <f t="shared" si="1"/>
        <v>1.11429</v>
      </c>
      <c r="X22" s="603">
        <f t="shared" si="1"/>
        <v>1.5010999999999999</v>
      </c>
      <c r="Y22" s="612">
        <f t="shared" si="1"/>
        <v>0.17434999999999998</v>
      </c>
    </row>
    <row r="23" spans="2:25" s="32" customFormat="1" ht="39" customHeight="1" x14ac:dyDescent="0.25">
      <c r="B23" s="339"/>
      <c r="C23" s="672" t="s">
        <v>164</v>
      </c>
      <c r="D23" s="701"/>
      <c r="E23" s="583"/>
      <c r="F23" s="856" t="s">
        <v>21</v>
      </c>
      <c r="G23" s="667">
        <f>G15+G14+G17+G18+G20+G21+G19</f>
        <v>755</v>
      </c>
      <c r="H23" s="667"/>
      <c r="I23" s="665">
        <f t="shared" ref="I23:X23" si="2">I15+I14+I17+I18+I20+I21+I19</f>
        <v>39.190000000000005</v>
      </c>
      <c r="J23" s="610">
        <f t="shared" si="2"/>
        <v>35.099999999999994</v>
      </c>
      <c r="K23" s="644">
        <f t="shared" si="2"/>
        <v>90.14</v>
      </c>
      <c r="L23" s="667">
        <f t="shared" si="2"/>
        <v>832.45</v>
      </c>
      <c r="M23" s="665">
        <f t="shared" si="2"/>
        <v>0.28999999999999998</v>
      </c>
      <c r="N23" s="610">
        <f t="shared" si="2"/>
        <v>0.32000000000000006</v>
      </c>
      <c r="O23" s="610">
        <f t="shared" si="2"/>
        <v>9.89</v>
      </c>
      <c r="P23" s="610">
        <f t="shared" si="2"/>
        <v>620</v>
      </c>
      <c r="Q23" s="644">
        <f t="shared" si="2"/>
        <v>9.9999999999999992E-2</v>
      </c>
      <c r="R23" s="613">
        <f t="shared" si="2"/>
        <v>87.27000000000001</v>
      </c>
      <c r="S23" s="610">
        <f t="shared" si="2"/>
        <v>450.81000000000006</v>
      </c>
      <c r="T23" s="610">
        <f t="shared" si="2"/>
        <v>106.22</v>
      </c>
      <c r="U23" s="610">
        <f t="shared" si="2"/>
        <v>5.56</v>
      </c>
      <c r="V23" s="610">
        <f t="shared" si="2"/>
        <v>938.2399999999999</v>
      </c>
      <c r="W23" s="610">
        <f t="shared" si="2"/>
        <v>1.1128900000000002</v>
      </c>
      <c r="X23" s="610">
        <f t="shared" si="2"/>
        <v>1.5005900000000001</v>
      </c>
      <c r="Y23" s="614"/>
    </row>
    <row r="24" spans="2:25" s="32" customFormat="1" ht="39" customHeight="1" x14ac:dyDescent="0.25">
      <c r="B24" s="339"/>
      <c r="C24" s="671" t="s">
        <v>165</v>
      </c>
      <c r="D24" s="579"/>
      <c r="E24" s="579"/>
      <c r="F24" s="855" t="s">
        <v>22</v>
      </c>
      <c r="G24" s="634"/>
      <c r="H24" s="634"/>
      <c r="I24" s="664"/>
      <c r="J24" s="603"/>
      <c r="K24" s="635"/>
      <c r="L24" s="860">
        <f>L22/23.5</f>
        <v>30.669787234042552</v>
      </c>
      <c r="M24" s="664"/>
      <c r="N24" s="603"/>
      <c r="O24" s="603"/>
      <c r="P24" s="603"/>
      <c r="Q24" s="635"/>
      <c r="R24" s="604"/>
      <c r="S24" s="603"/>
      <c r="T24" s="603"/>
      <c r="U24" s="603"/>
      <c r="V24" s="603"/>
      <c r="W24" s="603"/>
      <c r="X24" s="603"/>
      <c r="Y24" s="612"/>
    </row>
    <row r="25" spans="2:25" s="141" customFormat="1" ht="41.25" customHeight="1" thickBot="1" x14ac:dyDescent="0.3">
      <c r="B25" s="360"/>
      <c r="C25" s="673" t="s">
        <v>164</v>
      </c>
      <c r="D25" s="589"/>
      <c r="E25" s="589"/>
      <c r="F25" s="857" t="s">
        <v>22</v>
      </c>
      <c r="G25" s="673"/>
      <c r="H25" s="673"/>
      <c r="I25" s="693"/>
      <c r="J25" s="687"/>
      <c r="K25" s="837"/>
      <c r="L25" s="683">
        <f>L23/23.5</f>
        <v>35.423404255319149</v>
      </c>
      <c r="M25" s="693"/>
      <c r="N25" s="693"/>
      <c r="O25" s="687"/>
      <c r="P25" s="687"/>
      <c r="Q25" s="837"/>
      <c r="R25" s="686"/>
      <c r="S25" s="687"/>
      <c r="T25" s="687"/>
      <c r="U25" s="687"/>
      <c r="V25" s="687"/>
      <c r="W25" s="687"/>
      <c r="X25" s="687"/>
      <c r="Y25" s="688"/>
    </row>
    <row r="26" spans="2:25" x14ac:dyDescent="0.25">
      <c r="E26" s="11"/>
      <c r="F26" s="11"/>
      <c r="G26" s="11"/>
      <c r="H26" s="11"/>
      <c r="I26" s="11"/>
      <c r="J26" s="11"/>
      <c r="K26" s="11"/>
    </row>
  </sheetData>
  <mergeCells count="11">
    <mergeCell ref="H4:H5"/>
    <mergeCell ref="I4:K4"/>
    <mergeCell ref="L4:L5"/>
    <mergeCell ref="M4:Q4"/>
    <mergeCell ref="R4:Y4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0"/>
  <sheetViews>
    <sheetView topLeftCell="A4" zoomScale="60" zoomScaleNormal="60" workbookViewId="0">
      <selection activeCell="G17" sqref="G17:G23"/>
    </sheetView>
  </sheetViews>
  <sheetFormatPr defaultRowHeight="15" x14ac:dyDescent="0.25"/>
  <cols>
    <col min="2" max="3" width="19.7109375" customWidth="1"/>
    <col min="4" max="4" width="16.1406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22.140625" customWidth="1"/>
    <col min="13" max="13" width="11.28515625" customWidth="1"/>
    <col min="16" max="16" width="10.42578125" customWidth="1"/>
    <col min="23" max="23" width="11.85546875" bestFit="1" customWidth="1"/>
    <col min="24" max="24" width="11.28515625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35">
        <v>3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69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67"/>
      <c r="Q4" s="868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31.5" thickBot="1" x14ac:dyDescent="0.3">
      <c r="B5" s="873"/>
      <c r="C5" s="873"/>
      <c r="D5" s="876"/>
      <c r="E5" s="873"/>
      <c r="F5" s="873"/>
      <c r="G5" s="883"/>
      <c r="H5" s="873"/>
      <c r="I5" s="260" t="s">
        <v>27</v>
      </c>
      <c r="J5" s="436" t="s">
        <v>28</v>
      </c>
      <c r="K5" s="260" t="s">
        <v>29</v>
      </c>
      <c r="L5" s="876"/>
      <c r="M5" s="262" t="s">
        <v>30</v>
      </c>
      <c r="N5" s="262" t="s">
        <v>86</v>
      </c>
      <c r="O5" s="262" t="s">
        <v>31</v>
      </c>
      <c r="P5" s="263" t="s">
        <v>87</v>
      </c>
      <c r="Q5" s="566" t="s">
        <v>88</v>
      </c>
      <c r="R5" s="49" t="s">
        <v>32</v>
      </c>
      <c r="S5" s="262" t="s">
        <v>33</v>
      </c>
      <c r="T5" s="262" t="s">
        <v>34</v>
      </c>
      <c r="U5" s="262" t="s">
        <v>35</v>
      </c>
      <c r="V5" s="262" t="s">
        <v>89</v>
      </c>
      <c r="W5" s="262" t="s">
        <v>90</v>
      </c>
      <c r="X5" s="262" t="s">
        <v>91</v>
      </c>
      <c r="Y5" s="382" t="s">
        <v>92</v>
      </c>
    </row>
    <row r="6" spans="2:25" s="17" customFormat="1" ht="37.5" customHeight="1" x14ac:dyDescent="0.25">
      <c r="B6" s="336" t="s">
        <v>6</v>
      </c>
      <c r="C6" s="99"/>
      <c r="D6" s="82">
        <v>135</v>
      </c>
      <c r="E6" s="68" t="s">
        <v>20</v>
      </c>
      <c r="F6" s="464" t="s">
        <v>128</v>
      </c>
      <c r="G6" s="306">
        <v>60</v>
      </c>
      <c r="H6" s="82"/>
      <c r="I6" s="199">
        <v>1.2</v>
      </c>
      <c r="J6" s="45">
        <v>5.4</v>
      </c>
      <c r="K6" s="227">
        <v>5.12</v>
      </c>
      <c r="L6" s="465">
        <v>73.2</v>
      </c>
      <c r="M6" s="199">
        <v>0.01</v>
      </c>
      <c r="N6" s="45">
        <v>0.03</v>
      </c>
      <c r="O6" s="45">
        <v>4.2</v>
      </c>
      <c r="P6" s="45">
        <v>90</v>
      </c>
      <c r="Q6" s="46">
        <v>0</v>
      </c>
      <c r="R6" s="200">
        <v>24.6</v>
      </c>
      <c r="S6" s="45">
        <v>22.2</v>
      </c>
      <c r="T6" s="45">
        <v>9</v>
      </c>
      <c r="U6" s="45">
        <v>0.42</v>
      </c>
      <c r="V6" s="45">
        <v>189</v>
      </c>
      <c r="W6" s="45">
        <v>0</v>
      </c>
      <c r="X6" s="45">
        <v>0</v>
      </c>
      <c r="Y6" s="46">
        <v>0</v>
      </c>
    </row>
    <row r="7" spans="2:25" s="32" customFormat="1" ht="37.5" customHeight="1" x14ac:dyDescent="0.25">
      <c r="B7" s="343"/>
      <c r="C7" s="669" t="s">
        <v>165</v>
      </c>
      <c r="D7" s="601">
        <v>90</v>
      </c>
      <c r="E7" s="628" t="s">
        <v>66</v>
      </c>
      <c r="F7" s="658" t="s">
        <v>82</v>
      </c>
      <c r="G7" s="622">
        <v>90</v>
      </c>
      <c r="H7" s="621"/>
      <c r="I7" s="623">
        <v>15.51</v>
      </c>
      <c r="J7" s="624">
        <v>15.07</v>
      </c>
      <c r="K7" s="625">
        <v>8.44</v>
      </c>
      <c r="L7" s="626">
        <v>232.47</v>
      </c>
      <c r="M7" s="623">
        <v>0.12</v>
      </c>
      <c r="N7" s="624">
        <v>0.1</v>
      </c>
      <c r="O7" s="624">
        <v>0.74</v>
      </c>
      <c r="P7" s="624">
        <v>10</v>
      </c>
      <c r="Q7" s="627">
        <v>0.08</v>
      </c>
      <c r="R7" s="661">
        <v>14.74</v>
      </c>
      <c r="S7" s="624">
        <v>135.13</v>
      </c>
      <c r="T7" s="624">
        <v>18.04</v>
      </c>
      <c r="U7" s="624">
        <v>1.43</v>
      </c>
      <c r="V7" s="624">
        <v>201.94</v>
      </c>
      <c r="W7" s="624">
        <v>3.4399999999999999E-3</v>
      </c>
      <c r="X7" s="624">
        <v>3.14E-3</v>
      </c>
      <c r="Y7" s="627">
        <v>7.0000000000000001E-3</v>
      </c>
    </row>
    <row r="8" spans="2:25" s="32" customFormat="1" ht="37.5" customHeight="1" x14ac:dyDescent="0.25">
      <c r="B8" s="343"/>
      <c r="C8" s="669" t="s">
        <v>165</v>
      </c>
      <c r="D8" s="628">
        <v>50</v>
      </c>
      <c r="E8" s="628" t="s">
        <v>57</v>
      </c>
      <c r="F8" s="659" t="s">
        <v>72</v>
      </c>
      <c r="G8" s="628">
        <v>150</v>
      </c>
      <c r="H8" s="621"/>
      <c r="I8" s="629">
        <v>3.28</v>
      </c>
      <c r="J8" s="630">
        <v>7.81</v>
      </c>
      <c r="K8" s="631">
        <v>21.57</v>
      </c>
      <c r="L8" s="632">
        <v>170.22</v>
      </c>
      <c r="M8" s="598">
        <v>0.13</v>
      </c>
      <c r="N8" s="599">
        <v>0.11</v>
      </c>
      <c r="O8" s="599">
        <v>11.16</v>
      </c>
      <c r="P8" s="599">
        <v>50</v>
      </c>
      <c r="Q8" s="600">
        <v>0.15</v>
      </c>
      <c r="R8" s="662">
        <v>39.840000000000003</v>
      </c>
      <c r="S8" s="599">
        <v>90.51</v>
      </c>
      <c r="T8" s="599">
        <v>30.49</v>
      </c>
      <c r="U8" s="599">
        <v>1.1299999999999999</v>
      </c>
      <c r="V8" s="599">
        <v>680.36</v>
      </c>
      <c r="W8" s="599">
        <v>7.9100000000000004E-3</v>
      </c>
      <c r="X8" s="599">
        <v>8.5999999999999998E-4</v>
      </c>
      <c r="Y8" s="600">
        <v>0.04</v>
      </c>
    </row>
    <row r="9" spans="2:25" s="32" customFormat="1" ht="37.5" customHeight="1" x14ac:dyDescent="0.25">
      <c r="B9" s="343"/>
      <c r="C9" s="670" t="s">
        <v>164</v>
      </c>
      <c r="D9" s="568">
        <v>86</v>
      </c>
      <c r="E9" s="572" t="s">
        <v>10</v>
      </c>
      <c r="F9" s="660" t="s">
        <v>168</v>
      </c>
      <c r="G9" s="572">
        <v>240</v>
      </c>
      <c r="H9" s="569"/>
      <c r="I9" s="652">
        <v>15.67</v>
      </c>
      <c r="J9" s="653">
        <v>24.4</v>
      </c>
      <c r="K9" s="654">
        <v>24.59</v>
      </c>
      <c r="L9" s="655">
        <v>382.65</v>
      </c>
      <c r="M9" s="573">
        <v>0.47</v>
      </c>
      <c r="N9" s="574">
        <v>0.19</v>
      </c>
      <c r="O9" s="574">
        <v>13.9</v>
      </c>
      <c r="P9" s="574">
        <v>10</v>
      </c>
      <c r="Q9" s="575">
        <v>0.31</v>
      </c>
      <c r="R9" s="663">
        <v>30.88</v>
      </c>
      <c r="S9" s="574">
        <v>212.93</v>
      </c>
      <c r="T9" s="574">
        <v>54.04</v>
      </c>
      <c r="U9" s="574">
        <v>2.82</v>
      </c>
      <c r="V9" s="574">
        <v>978.24</v>
      </c>
      <c r="W9" s="574">
        <v>7.0000000000000001E-3</v>
      </c>
      <c r="X9" s="574">
        <v>1.4E-2</v>
      </c>
      <c r="Y9" s="575">
        <v>0</v>
      </c>
    </row>
    <row r="10" spans="2:25" s="32" customFormat="1" ht="37.5" customHeight="1" x14ac:dyDescent="0.25">
      <c r="B10" s="343"/>
      <c r="C10" s="215"/>
      <c r="D10" s="68">
        <v>98</v>
      </c>
      <c r="E10" s="106" t="s">
        <v>18</v>
      </c>
      <c r="F10" s="103" t="s">
        <v>17</v>
      </c>
      <c r="G10" s="234">
        <v>200</v>
      </c>
      <c r="H10" s="82"/>
      <c r="I10" s="177">
        <v>0.37</v>
      </c>
      <c r="J10" s="21">
        <v>0</v>
      </c>
      <c r="K10" s="22">
        <v>14.85</v>
      </c>
      <c r="L10" s="175">
        <v>59.48</v>
      </c>
      <c r="M10" s="177">
        <v>0</v>
      </c>
      <c r="N10" s="21">
        <v>0</v>
      </c>
      <c r="O10" s="21">
        <v>0</v>
      </c>
      <c r="P10" s="21">
        <v>0</v>
      </c>
      <c r="Q10" s="42">
        <v>0</v>
      </c>
      <c r="R10" s="20">
        <v>0.21</v>
      </c>
      <c r="S10" s="21">
        <v>0</v>
      </c>
      <c r="T10" s="21">
        <v>0</v>
      </c>
      <c r="U10" s="21">
        <v>0.02</v>
      </c>
      <c r="V10" s="21">
        <v>0.2</v>
      </c>
      <c r="W10" s="21">
        <v>0</v>
      </c>
      <c r="X10" s="21">
        <v>0</v>
      </c>
      <c r="Y10" s="133">
        <v>0</v>
      </c>
    </row>
    <row r="11" spans="2:25" s="32" customFormat="1" ht="37.5" customHeight="1" x14ac:dyDescent="0.25">
      <c r="B11" s="343"/>
      <c r="C11" s="215"/>
      <c r="D11" s="221">
        <v>119</v>
      </c>
      <c r="E11" s="106" t="s">
        <v>14</v>
      </c>
      <c r="F11" s="80" t="s">
        <v>51</v>
      </c>
      <c r="G11" s="234">
        <v>20</v>
      </c>
      <c r="H11" s="82"/>
      <c r="I11" s="177">
        <v>1.52</v>
      </c>
      <c r="J11" s="21">
        <v>0.16</v>
      </c>
      <c r="K11" s="22">
        <v>9.84</v>
      </c>
      <c r="L11" s="118">
        <v>47</v>
      </c>
      <c r="M11" s="177">
        <v>0.02</v>
      </c>
      <c r="N11" s="21">
        <v>0.01</v>
      </c>
      <c r="O11" s="21">
        <v>0</v>
      </c>
      <c r="P11" s="21">
        <v>0</v>
      </c>
      <c r="Q11" s="42">
        <v>0</v>
      </c>
      <c r="R11" s="20">
        <v>4</v>
      </c>
      <c r="S11" s="21">
        <v>13</v>
      </c>
      <c r="T11" s="21">
        <v>2.8</v>
      </c>
      <c r="U11" s="21">
        <v>0.22</v>
      </c>
      <c r="V11" s="21">
        <v>18.600000000000001</v>
      </c>
      <c r="W11" s="21">
        <v>6.4000000000000005E-4</v>
      </c>
      <c r="X11" s="21">
        <v>1.1999999999999999E-3</v>
      </c>
      <c r="Y11" s="42">
        <v>2.9</v>
      </c>
    </row>
    <row r="12" spans="2:25" s="32" customFormat="1" ht="37.5" customHeight="1" x14ac:dyDescent="0.25">
      <c r="B12" s="343"/>
      <c r="C12" s="215"/>
      <c r="D12" s="68">
        <v>120</v>
      </c>
      <c r="E12" s="106" t="s">
        <v>15</v>
      </c>
      <c r="F12" s="80" t="s">
        <v>44</v>
      </c>
      <c r="G12" s="106">
        <v>20</v>
      </c>
      <c r="H12" s="82"/>
      <c r="I12" s="177">
        <v>1.32</v>
      </c>
      <c r="J12" s="21">
        <v>0.24</v>
      </c>
      <c r="K12" s="22">
        <v>8.0399999999999991</v>
      </c>
      <c r="L12" s="175">
        <v>39.6</v>
      </c>
      <c r="M12" s="177">
        <v>0.03</v>
      </c>
      <c r="N12" s="21">
        <v>0.02</v>
      </c>
      <c r="O12" s="21">
        <v>0</v>
      </c>
      <c r="P12" s="21">
        <v>0</v>
      </c>
      <c r="Q12" s="42">
        <v>0</v>
      </c>
      <c r="R12" s="20">
        <v>5.8</v>
      </c>
      <c r="S12" s="21">
        <v>30</v>
      </c>
      <c r="T12" s="21">
        <v>9.4</v>
      </c>
      <c r="U12" s="21">
        <v>0.78</v>
      </c>
      <c r="V12" s="21">
        <v>47</v>
      </c>
      <c r="W12" s="21">
        <v>8.8000000000000003E-4</v>
      </c>
      <c r="X12" s="21">
        <v>1E-3</v>
      </c>
      <c r="Y12" s="42">
        <v>0</v>
      </c>
    </row>
    <row r="13" spans="2:25" s="32" customFormat="1" ht="37.5" customHeight="1" x14ac:dyDescent="0.25">
      <c r="B13" s="343"/>
      <c r="C13" s="671" t="s">
        <v>165</v>
      </c>
      <c r="D13" s="578"/>
      <c r="E13" s="595"/>
      <c r="F13" s="580" t="s">
        <v>21</v>
      </c>
      <c r="G13" s="633">
        <f t="shared" ref="G13:Y13" si="0">G6+G7+G8+G10+G11+G12</f>
        <v>540</v>
      </c>
      <c r="H13" s="634"/>
      <c r="I13" s="604">
        <f t="shared" si="0"/>
        <v>23.200000000000003</v>
      </c>
      <c r="J13" s="603">
        <f t="shared" si="0"/>
        <v>28.679999999999996</v>
      </c>
      <c r="K13" s="635">
        <f t="shared" si="0"/>
        <v>67.859999999999985</v>
      </c>
      <c r="L13" s="634">
        <f t="shared" si="0"/>
        <v>621.97</v>
      </c>
      <c r="M13" s="604">
        <f t="shared" si="0"/>
        <v>0.31000000000000005</v>
      </c>
      <c r="N13" s="603">
        <f t="shared" si="0"/>
        <v>0.27</v>
      </c>
      <c r="O13" s="603">
        <f t="shared" si="0"/>
        <v>16.100000000000001</v>
      </c>
      <c r="P13" s="603">
        <f t="shared" si="0"/>
        <v>150</v>
      </c>
      <c r="Q13" s="612">
        <f t="shared" si="0"/>
        <v>0.22999999999999998</v>
      </c>
      <c r="R13" s="664">
        <f t="shared" si="0"/>
        <v>89.19</v>
      </c>
      <c r="S13" s="603">
        <f t="shared" si="0"/>
        <v>290.83999999999997</v>
      </c>
      <c r="T13" s="603">
        <f t="shared" si="0"/>
        <v>69.73</v>
      </c>
      <c r="U13" s="603">
        <f t="shared" si="0"/>
        <v>4</v>
      </c>
      <c r="V13" s="603">
        <f t="shared" si="0"/>
        <v>1137.0999999999999</v>
      </c>
      <c r="W13" s="603">
        <f t="shared" si="0"/>
        <v>1.2870000000000001E-2</v>
      </c>
      <c r="X13" s="603">
        <f t="shared" si="0"/>
        <v>6.1999999999999998E-3</v>
      </c>
      <c r="Y13" s="612">
        <f t="shared" si="0"/>
        <v>2.9470000000000001</v>
      </c>
    </row>
    <row r="14" spans="2:25" s="32" customFormat="1" ht="37.5" customHeight="1" x14ac:dyDescent="0.25">
      <c r="B14" s="343"/>
      <c r="C14" s="672" t="s">
        <v>164</v>
      </c>
      <c r="D14" s="582"/>
      <c r="E14" s="656"/>
      <c r="F14" s="584" t="s">
        <v>21</v>
      </c>
      <c r="G14" s="642">
        <f>G6+       G9          +G10+G11+G12</f>
        <v>540</v>
      </c>
      <c r="H14" s="642"/>
      <c r="I14" s="610">
        <f t="shared" ref="I14:X14" si="1">I6+       I9          +I10+I11+I12</f>
        <v>20.080000000000002</v>
      </c>
      <c r="J14" s="610">
        <f t="shared" si="1"/>
        <v>30.199999999999996</v>
      </c>
      <c r="K14" s="644">
        <f t="shared" si="1"/>
        <v>62.440000000000005</v>
      </c>
      <c r="L14" s="667">
        <f t="shared" si="1"/>
        <v>601.92999999999995</v>
      </c>
      <c r="M14" s="613">
        <f t="shared" si="1"/>
        <v>0.53</v>
      </c>
      <c r="N14" s="610">
        <f t="shared" si="1"/>
        <v>0.25</v>
      </c>
      <c r="O14" s="610">
        <f t="shared" si="1"/>
        <v>18.100000000000001</v>
      </c>
      <c r="P14" s="610">
        <f t="shared" si="1"/>
        <v>100</v>
      </c>
      <c r="Q14" s="614">
        <f t="shared" si="1"/>
        <v>0.31</v>
      </c>
      <c r="R14" s="665">
        <f t="shared" si="1"/>
        <v>65.490000000000009</v>
      </c>
      <c r="S14" s="610">
        <f t="shared" si="1"/>
        <v>278.13</v>
      </c>
      <c r="T14" s="610">
        <f t="shared" si="1"/>
        <v>75.240000000000009</v>
      </c>
      <c r="U14" s="610">
        <f t="shared" si="1"/>
        <v>4.26</v>
      </c>
      <c r="V14" s="610">
        <f t="shared" si="1"/>
        <v>1233.04</v>
      </c>
      <c r="W14" s="610">
        <f t="shared" si="1"/>
        <v>8.5199999999999998E-3</v>
      </c>
      <c r="X14" s="610">
        <f t="shared" si="1"/>
        <v>1.6199999999999999E-2</v>
      </c>
      <c r="Y14" s="614">
        <f>Y6+Y9+Y11+Y12</f>
        <v>2.9</v>
      </c>
    </row>
    <row r="15" spans="2:25" s="32" customFormat="1" ht="37.5" customHeight="1" x14ac:dyDescent="0.25">
      <c r="B15" s="343"/>
      <c r="C15" s="671" t="s">
        <v>165</v>
      </c>
      <c r="D15" s="585"/>
      <c r="E15" s="657"/>
      <c r="F15" s="580" t="s">
        <v>22</v>
      </c>
      <c r="G15" s="636"/>
      <c r="H15" s="637"/>
      <c r="I15" s="638"/>
      <c r="J15" s="639"/>
      <c r="K15" s="640"/>
      <c r="L15" s="641">
        <f>L13/23.5</f>
        <v>26.466808510638298</v>
      </c>
      <c r="M15" s="604"/>
      <c r="N15" s="603"/>
      <c r="O15" s="603"/>
      <c r="P15" s="603"/>
      <c r="Q15" s="612"/>
      <c r="R15" s="664"/>
      <c r="S15" s="603"/>
      <c r="T15" s="603"/>
      <c r="U15" s="603"/>
      <c r="V15" s="603"/>
      <c r="W15" s="603"/>
      <c r="X15" s="603"/>
      <c r="Y15" s="612"/>
    </row>
    <row r="16" spans="2:25" s="32" customFormat="1" ht="37.5" customHeight="1" thickBot="1" x14ac:dyDescent="0.3">
      <c r="B16" s="355"/>
      <c r="C16" s="673" t="s">
        <v>164</v>
      </c>
      <c r="D16" s="588"/>
      <c r="E16" s="645"/>
      <c r="F16" s="590" t="s">
        <v>22</v>
      </c>
      <c r="G16" s="645"/>
      <c r="H16" s="589"/>
      <c r="I16" s="646"/>
      <c r="J16" s="647"/>
      <c r="K16" s="648"/>
      <c r="L16" s="649">
        <f>L14/23.5</f>
        <v>25.614042553191489</v>
      </c>
      <c r="M16" s="646"/>
      <c r="N16" s="647"/>
      <c r="O16" s="647"/>
      <c r="P16" s="647"/>
      <c r="Q16" s="668"/>
      <c r="R16" s="666"/>
      <c r="S16" s="650"/>
      <c r="T16" s="650"/>
      <c r="U16" s="650"/>
      <c r="V16" s="650"/>
      <c r="W16" s="650"/>
      <c r="X16" s="650"/>
      <c r="Y16" s="651"/>
    </row>
    <row r="17" spans="2:25" s="17" customFormat="1" ht="37.5" customHeight="1" x14ac:dyDescent="0.25">
      <c r="B17" s="337" t="s">
        <v>7</v>
      </c>
      <c r="C17" s="142"/>
      <c r="D17" s="143">
        <v>172</v>
      </c>
      <c r="E17" s="284" t="s">
        <v>20</v>
      </c>
      <c r="F17" s="442" t="s">
        <v>183</v>
      </c>
      <c r="G17" s="443">
        <v>60</v>
      </c>
      <c r="H17" s="444"/>
      <c r="I17" s="244">
        <v>1.75</v>
      </c>
      <c r="J17" s="219">
        <v>0.11</v>
      </c>
      <c r="K17" s="245">
        <v>3.55</v>
      </c>
      <c r="L17" s="287">
        <v>21.6</v>
      </c>
      <c r="M17" s="199">
        <v>0.05</v>
      </c>
      <c r="N17" s="45">
        <v>0.02</v>
      </c>
      <c r="O17" s="45">
        <v>2.4</v>
      </c>
      <c r="P17" s="45">
        <v>20</v>
      </c>
      <c r="Q17" s="227">
        <v>0</v>
      </c>
      <c r="R17" s="199">
        <v>10.56</v>
      </c>
      <c r="S17" s="45">
        <v>32.36</v>
      </c>
      <c r="T17" s="45">
        <v>10.96</v>
      </c>
      <c r="U17" s="45">
        <v>0.37</v>
      </c>
      <c r="V17" s="45">
        <v>49.3</v>
      </c>
      <c r="W17" s="45">
        <v>3.0000000000000001E-3</v>
      </c>
      <c r="X17" s="45">
        <v>1E-3</v>
      </c>
      <c r="Y17" s="46">
        <v>0</v>
      </c>
    </row>
    <row r="18" spans="2:25" s="17" customFormat="1" ht="37.5" customHeight="1" x14ac:dyDescent="0.25">
      <c r="B18" s="337"/>
      <c r="C18" s="81"/>
      <c r="D18" s="92">
        <v>32</v>
      </c>
      <c r="E18" s="67" t="s">
        <v>9</v>
      </c>
      <c r="F18" s="226" t="s">
        <v>49</v>
      </c>
      <c r="G18" s="313">
        <v>200</v>
      </c>
      <c r="H18" s="105"/>
      <c r="I18" s="154">
        <v>5.89</v>
      </c>
      <c r="J18" s="13">
        <v>8.82</v>
      </c>
      <c r="K18" s="39">
        <v>9.61</v>
      </c>
      <c r="L18" s="69">
        <v>142.19999999999999</v>
      </c>
      <c r="M18" s="154">
        <v>0.05</v>
      </c>
      <c r="N18" s="13">
        <v>0.08</v>
      </c>
      <c r="O18" s="13">
        <v>4.24</v>
      </c>
      <c r="P18" s="13">
        <v>130</v>
      </c>
      <c r="Q18" s="23">
        <v>7.0000000000000007E-2</v>
      </c>
      <c r="R18" s="154">
        <v>32.9</v>
      </c>
      <c r="S18" s="13">
        <v>83.64</v>
      </c>
      <c r="T18" s="29">
        <v>22.75</v>
      </c>
      <c r="U18" s="13">
        <v>1.44</v>
      </c>
      <c r="V18" s="13">
        <v>320.87</v>
      </c>
      <c r="W18" s="13">
        <v>6.45E-3</v>
      </c>
      <c r="X18" s="13">
        <v>4.8000000000000001E-4</v>
      </c>
      <c r="Y18" s="39">
        <v>0.04</v>
      </c>
    </row>
    <row r="19" spans="2:25" s="17" customFormat="1" ht="37.5" customHeight="1" x14ac:dyDescent="0.25">
      <c r="B19" s="70"/>
      <c r="C19" s="215"/>
      <c r="D19" s="91">
        <v>269</v>
      </c>
      <c r="E19" s="79" t="s">
        <v>10</v>
      </c>
      <c r="F19" s="213" t="s">
        <v>108</v>
      </c>
      <c r="G19" s="312">
        <v>90</v>
      </c>
      <c r="H19" s="81"/>
      <c r="I19" s="153">
        <v>13.94</v>
      </c>
      <c r="J19" s="16">
        <v>16.18</v>
      </c>
      <c r="K19" s="37">
        <v>5.21</v>
      </c>
      <c r="L19" s="158">
        <v>224.21</v>
      </c>
      <c r="M19" s="153">
        <v>6.3E-2</v>
      </c>
      <c r="N19" s="18">
        <v>0.11</v>
      </c>
      <c r="O19" s="16">
        <v>2.23</v>
      </c>
      <c r="P19" s="16">
        <v>36</v>
      </c>
      <c r="Q19" s="37">
        <v>0</v>
      </c>
      <c r="R19" s="153">
        <v>12.82</v>
      </c>
      <c r="S19" s="16">
        <v>113.04</v>
      </c>
      <c r="T19" s="16">
        <v>16.739999999999998</v>
      </c>
      <c r="U19" s="16">
        <v>1.08</v>
      </c>
      <c r="V19" s="16">
        <v>219.35</v>
      </c>
      <c r="W19" s="16">
        <v>3.3999999999999998E-3</v>
      </c>
      <c r="X19" s="16">
        <v>4.2000000000000002E-4</v>
      </c>
      <c r="Y19" s="42">
        <v>0.09</v>
      </c>
    </row>
    <row r="20" spans="2:25" s="17" customFormat="1" ht="37.5" customHeight="1" x14ac:dyDescent="0.25">
      <c r="B20" s="71"/>
      <c r="C20" s="146"/>
      <c r="D20" s="91">
        <v>65</v>
      </c>
      <c r="E20" s="79" t="s">
        <v>57</v>
      </c>
      <c r="F20" s="213" t="s">
        <v>50</v>
      </c>
      <c r="G20" s="312">
        <v>150</v>
      </c>
      <c r="H20" s="81"/>
      <c r="I20" s="154">
        <v>6.76</v>
      </c>
      <c r="J20" s="13">
        <v>3.93</v>
      </c>
      <c r="K20" s="39">
        <v>41.29</v>
      </c>
      <c r="L20" s="69">
        <v>227.48</v>
      </c>
      <c r="M20" s="154">
        <v>0.08</v>
      </c>
      <c r="N20" s="54">
        <v>0.03</v>
      </c>
      <c r="O20" s="13">
        <v>0</v>
      </c>
      <c r="P20" s="13">
        <v>10</v>
      </c>
      <c r="Q20" s="39">
        <v>0.06</v>
      </c>
      <c r="R20" s="154">
        <v>13.54</v>
      </c>
      <c r="S20" s="13">
        <v>50.83</v>
      </c>
      <c r="T20" s="13">
        <v>9.14</v>
      </c>
      <c r="U20" s="13">
        <v>0.93</v>
      </c>
      <c r="V20" s="13">
        <v>72.5</v>
      </c>
      <c r="W20" s="13">
        <v>8.8000000000000003E-4</v>
      </c>
      <c r="X20" s="13">
        <v>4.0000000000000003E-5</v>
      </c>
      <c r="Y20" s="42">
        <v>0.01</v>
      </c>
    </row>
    <row r="21" spans="2:25" s="17" customFormat="1" ht="37.5" customHeight="1" x14ac:dyDescent="0.25">
      <c r="B21" s="71"/>
      <c r="C21" s="146"/>
      <c r="D21" s="91">
        <v>114</v>
      </c>
      <c r="E21" s="81" t="s">
        <v>5</v>
      </c>
      <c r="F21" s="321" t="s">
        <v>48</v>
      </c>
      <c r="G21" s="81">
        <v>200</v>
      </c>
      <c r="H21" s="79"/>
      <c r="I21" s="153">
        <v>0</v>
      </c>
      <c r="J21" s="16">
        <v>0</v>
      </c>
      <c r="K21" s="37">
        <v>7.27</v>
      </c>
      <c r="L21" s="158">
        <v>28.73</v>
      </c>
      <c r="M21" s="153">
        <v>0</v>
      </c>
      <c r="N21" s="18">
        <v>0</v>
      </c>
      <c r="O21" s="16">
        <v>0</v>
      </c>
      <c r="P21" s="16">
        <v>0</v>
      </c>
      <c r="Q21" s="37">
        <v>0</v>
      </c>
      <c r="R21" s="153">
        <v>0.26</v>
      </c>
      <c r="S21" s="16">
        <v>0.03</v>
      </c>
      <c r="T21" s="16">
        <v>0.03</v>
      </c>
      <c r="U21" s="16">
        <v>0.02</v>
      </c>
      <c r="V21" s="16">
        <v>0.28999999999999998</v>
      </c>
      <c r="W21" s="16">
        <v>0</v>
      </c>
      <c r="X21" s="16">
        <v>0</v>
      </c>
      <c r="Y21" s="37">
        <v>0</v>
      </c>
    </row>
    <row r="22" spans="2:25" s="17" customFormat="1" ht="37.5" customHeight="1" x14ac:dyDescent="0.25">
      <c r="B22" s="71"/>
      <c r="C22" s="146"/>
      <c r="D22" s="93">
        <v>119</v>
      </c>
      <c r="E22" s="79" t="s">
        <v>14</v>
      </c>
      <c r="F22" s="333" t="s">
        <v>51</v>
      </c>
      <c r="G22" s="91">
        <v>30</v>
      </c>
      <c r="H22" s="353"/>
      <c r="I22" s="153">
        <v>2.2799999999999998</v>
      </c>
      <c r="J22" s="16">
        <v>0.24</v>
      </c>
      <c r="K22" s="19">
        <v>14.76</v>
      </c>
      <c r="L22" s="265">
        <v>70.5</v>
      </c>
      <c r="M22" s="177">
        <v>0.03</v>
      </c>
      <c r="N22" s="21">
        <v>0.01</v>
      </c>
      <c r="O22" s="21">
        <v>0</v>
      </c>
      <c r="P22" s="21">
        <v>0</v>
      </c>
      <c r="Q22" s="22">
        <v>0</v>
      </c>
      <c r="R22" s="177">
        <v>6</v>
      </c>
      <c r="S22" s="21">
        <v>19.5</v>
      </c>
      <c r="T22" s="21">
        <v>4.2</v>
      </c>
      <c r="U22" s="21">
        <v>0.33</v>
      </c>
      <c r="V22" s="21">
        <v>27.9</v>
      </c>
      <c r="W22" s="21">
        <v>9.6000000000000002E-4</v>
      </c>
      <c r="X22" s="21">
        <v>1.8E-3</v>
      </c>
      <c r="Y22" s="42">
        <v>4.3499999999999997E-3</v>
      </c>
    </row>
    <row r="23" spans="2:25" s="17" customFormat="1" ht="37.5" customHeight="1" x14ac:dyDescent="0.25">
      <c r="B23" s="71"/>
      <c r="C23" s="146"/>
      <c r="D23" s="91">
        <v>120</v>
      </c>
      <c r="E23" s="79" t="s">
        <v>15</v>
      </c>
      <c r="F23" s="333" t="s">
        <v>44</v>
      </c>
      <c r="G23" s="107">
        <v>20</v>
      </c>
      <c r="H23" s="107"/>
      <c r="I23" s="177">
        <v>1.32</v>
      </c>
      <c r="J23" s="21">
        <v>0.24</v>
      </c>
      <c r="K23" s="42">
        <v>8.0399999999999991</v>
      </c>
      <c r="L23" s="235">
        <v>39.6</v>
      </c>
      <c r="M23" s="177">
        <v>0.03</v>
      </c>
      <c r="N23" s="20">
        <v>0.02</v>
      </c>
      <c r="O23" s="21">
        <v>0</v>
      </c>
      <c r="P23" s="21">
        <v>0</v>
      </c>
      <c r="Q23" s="42">
        <v>0</v>
      </c>
      <c r="R23" s="177">
        <v>5.8</v>
      </c>
      <c r="S23" s="21">
        <v>30</v>
      </c>
      <c r="T23" s="21">
        <v>9.4</v>
      </c>
      <c r="U23" s="21">
        <v>0.78</v>
      </c>
      <c r="V23" s="21">
        <v>47</v>
      </c>
      <c r="W23" s="21">
        <v>8.8000000000000003E-4</v>
      </c>
      <c r="X23" s="21">
        <v>1E-3</v>
      </c>
      <c r="Y23" s="42">
        <v>0</v>
      </c>
    </row>
    <row r="24" spans="2:25" s="17" customFormat="1" ht="37.5" customHeight="1" x14ac:dyDescent="0.25">
      <c r="B24" s="71"/>
      <c r="C24" s="146"/>
      <c r="D24" s="350"/>
      <c r="E24" s="164"/>
      <c r="F24" s="101" t="s">
        <v>21</v>
      </c>
      <c r="G24" s="191">
        <f>SUM(G17:G23)</f>
        <v>750</v>
      </c>
      <c r="H24" s="81"/>
      <c r="I24" s="124">
        <f>SUM(I17:I23)</f>
        <v>31.939999999999998</v>
      </c>
      <c r="J24" s="15">
        <f>SUM(J17:J23)</f>
        <v>29.519999999999996</v>
      </c>
      <c r="K24" s="40">
        <f>SUM(K17:K23)</f>
        <v>89.72999999999999</v>
      </c>
      <c r="L24" s="237">
        <f>L17+L18+L19+L20+L21+L22+L23</f>
        <v>754.32</v>
      </c>
      <c r="M24" s="124">
        <f t="shared" ref="M24:Y24" si="2">SUM(M17:M23)</f>
        <v>0.30300000000000005</v>
      </c>
      <c r="N24" s="124">
        <f t="shared" si="2"/>
        <v>0.27</v>
      </c>
      <c r="O24" s="15">
        <f t="shared" si="2"/>
        <v>8.870000000000001</v>
      </c>
      <c r="P24" s="15">
        <f t="shared" si="2"/>
        <v>196</v>
      </c>
      <c r="Q24" s="40">
        <f t="shared" si="2"/>
        <v>0.13</v>
      </c>
      <c r="R24" s="124">
        <f t="shared" si="2"/>
        <v>81.88</v>
      </c>
      <c r="S24" s="15">
        <f t="shared" si="2"/>
        <v>329.4</v>
      </c>
      <c r="T24" s="15">
        <f t="shared" si="2"/>
        <v>73.220000000000013</v>
      </c>
      <c r="U24" s="15">
        <f t="shared" si="2"/>
        <v>4.95</v>
      </c>
      <c r="V24" s="15">
        <f t="shared" si="2"/>
        <v>737.20999999999992</v>
      </c>
      <c r="W24" s="15">
        <f t="shared" si="2"/>
        <v>1.5570000000000002E-2</v>
      </c>
      <c r="X24" s="15">
        <f t="shared" si="2"/>
        <v>4.7400000000000003E-3</v>
      </c>
      <c r="Y24" s="42">
        <f t="shared" si="2"/>
        <v>0.14435000000000001</v>
      </c>
    </row>
    <row r="25" spans="2:25" s="17" customFormat="1" ht="37.5" customHeight="1" thickBot="1" x14ac:dyDescent="0.3">
      <c r="B25" s="162"/>
      <c r="C25" s="196"/>
      <c r="D25" s="351"/>
      <c r="E25" s="322"/>
      <c r="F25" s="102" t="s">
        <v>22</v>
      </c>
      <c r="G25" s="322"/>
      <c r="H25" s="196"/>
      <c r="I25" s="326"/>
      <c r="J25" s="328"/>
      <c r="K25" s="329"/>
      <c r="L25" s="231">
        <f>L24/23.5</f>
        <v>32.098723404255324</v>
      </c>
      <c r="M25" s="326"/>
      <c r="N25" s="327"/>
      <c r="O25" s="328"/>
      <c r="P25" s="328"/>
      <c r="Q25" s="329"/>
      <c r="R25" s="326"/>
      <c r="S25" s="328"/>
      <c r="T25" s="328"/>
      <c r="U25" s="328"/>
      <c r="V25" s="328"/>
      <c r="W25" s="328"/>
      <c r="X25" s="328"/>
      <c r="Y25" s="98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8" spans="2:25" ht="15.75" x14ac:dyDescent="0.25">
      <c r="C28" s="591" t="s">
        <v>166</v>
      </c>
      <c r="D28" s="592"/>
      <c r="E28" s="592"/>
    </row>
    <row r="29" spans="2:25" ht="15.75" x14ac:dyDescent="0.25">
      <c r="C29" s="593" t="s">
        <v>167</v>
      </c>
      <c r="D29" s="594"/>
      <c r="E29" s="594"/>
    </row>
    <row r="30" spans="2:25" x14ac:dyDescent="0.25">
      <c r="C30" s="11"/>
      <c r="D30" s="205"/>
      <c r="E3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3"/>
  <sheetViews>
    <sheetView topLeftCell="E1" zoomScale="60" zoomScaleNormal="60" workbookViewId="0">
      <selection activeCell="F17" sqref="F17"/>
    </sheetView>
  </sheetViews>
  <sheetFormatPr defaultRowHeight="15" x14ac:dyDescent="0.25"/>
  <cols>
    <col min="2" max="3" width="20.28515625" customWidth="1"/>
    <col min="4" max="4" width="20.28515625" style="5" customWidth="1"/>
    <col min="5" max="5" width="20.85546875" customWidth="1"/>
    <col min="6" max="6" width="54.28515625" customWidth="1"/>
    <col min="7" max="7" width="25.28515625" customWidth="1"/>
    <col min="8" max="8" width="10.85546875" customWidth="1"/>
    <col min="9" max="9" width="11.140625" bestFit="1" customWidth="1"/>
    <col min="10" max="10" width="11.28515625" customWidth="1"/>
    <col min="11" max="11" width="17.140625" customWidth="1"/>
    <col min="12" max="12" width="21.85546875" customWidth="1"/>
    <col min="13" max="13" width="11.28515625" customWidth="1"/>
    <col min="22" max="23" width="11.5703125" customWidth="1"/>
    <col min="24" max="24" width="15.140625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16">
        <v>4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4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67"/>
      <c r="Q4" s="868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28.5" customHeight="1" thickBot="1" x14ac:dyDescent="0.3">
      <c r="B5" s="873"/>
      <c r="C5" s="877"/>
      <c r="D5" s="873"/>
      <c r="E5" s="873"/>
      <c r="F5" s="873"/>
      <c r="G5" s="873"/>
      <c r="H5" s="873"/>
      <c r="I5" s="266" t="s">
        <v>27</v>
      </c>
      <c r="J5" s="254" t="s">
        <v>28</v>
      </c>
      <c r="K5" s="307" t="s">
        <v>29</v>
      </c>
      <c r="L5" s="876"/>
      <c r="M5" s="262" t="s">
        <v>30</v>
      </c>
      <c r="N5" s="262" t="s">
        <v>86</v>
      </c>
      <c r="O5" s="262" t="s">
        <v>31</v>
      </c>
      <c r="P5" s="263" t="s">
        <v>87</v>
      </c>
      <c r="Q5" s="262" t="s">
        <v>88</v>
      </c>
      <c r="R5" s="262" t="s">
        <v>32</v>
      </c>
      <c r="S5" s="262" t="s">
        <v>33</v>
      </c>
      <c r="T5" s="262" t="s">
        <v>34</v>
      </c>
      <c r="U5" s="262" t="s">
        <v>35</v>
      </c>
      <c r="V5" s="262" t="s">
        <v>89</v>
      </c>
      <c r="W5" s="262" t="s">
        <v>90</v>
      </c>
      <c r="X5" s="262" t="s">
        <v>91</v>
      </c>
      <c r="Y5" s="254" t="s">
        <v>92</v>
      </c>
    </row>
    <row r="6" spans="2:25" s="17" customFormat="1" ht="38.25" customHeight="1" x14ac:dyDescent="0.25">
      <c r="B6" s="336" t="s">
        <v>6</v>
      </c>
      <c r="C6" s="86"/>
      <c r="D6" s="267">
        <v>24</v>
      </c>
      <c r="E6" s="188" t="s">
        <v>20</v>
      </c>
      <c r="F6" s="212" t="s">
        <v>81</v>
      </c>
      <c r="G6" s="314">
        <v>150</v>
      </c>
      <c r="H6" s="86"/>
      <c r="I6" s="167">
        <v>0.6</v>
      </c>
      <c r="J6" s="35">
        <v>0.6</v>
      </c>
      <c r="K6" s="36">
        <v>14.7</v>
      </c>
      <c r="L6" s="117">
        <v>70.5</v>
      </c>
      <c r="M6" s="167">
        <v>0.05</v>
      </c>
      <c r="N6" s="34">
        <v>0.03</v>
      </c>
      <c r="O6" s="35">
        <v>15</v>
      </c>
      <c r="P6" s="35">
        <v>0</v>
      </c>
      <c r="Q6" s="36">
        <v>0</v>
      </c>
      <c r="R6" s="16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4.4999999999999999E-4</v>
      </c>
      <c r="Y6" s="46">
        <v>0.01</v>
      </c>
    </row>
    <row r="7" spans="2:25" s="17" customFormat="1" ht="38.25" customHeight="1" x14ac:dyDescent="0.25">
      <c r="B7" s="343"/>
      <c r="C7" s="81"/>
      <c r="D7" s="276">
        <v>150</v>
      </c>
      <c r="E7" s="68" t="s">
        <v>71</v>
      </c>
      <c r="F7" s="103" t="s">
        <v>130</v>
      </c>
      <c r="G7" s="82">
        <v>150</v>
      </c>
      <c r="H7" s="82"/>
      <c r="I7" s="20">
        <v>23.44</v>
      </c>
      <c r="J7" s="21">
        <v>11.52</v>
      </c>
      <c r="K7" s="22">
        <v>34.29</v>
      </c>
      <c r="L7" s="185">
        <v>337.46</v>
      </c>
      <c r="M7" s="177">
        <v>7.0000000000000007E-2</v>
      </c>
      <c r="N7" s="21">
        <v>0.32</v>
      </c>
      <c r="O7" s="21">
        <v>1.45</v>
      </c>
      <c r="P7" s="21">
        <v>60</v>
      </c>
      <c r="Q7" s="42">
        <v>0.27</v>
      </c>
      <c r="R7" s="20">
        <v>219.81</v>
      </c>
      <c r="S7" s="21">
        <v>262.55</v>
      </c>
      <c r="T7" s="21">
        <v>33</v>
      </c>
      <c r="U7" s="21">
        <v>1.27</v>
      </c>
      <c r="V7" s="21">
        <v>179.89</v>
      </c>
      <c r="W7" s="21">
        <v>8.9999999999999993E-3</v>
      </c>
      <c r="X7" s="21">
        <v>2.8000000000000001E-2</v>
      </c>
      <c r="Y7" s="42">
        <v>0.03</v>
      </c>
    </row>
    <row r="8" spans="2:25" s="17" customFormat="1" ht="38.25" customHeight="1" x14ac:dyDescent="0.25">
      <c r="B8" s="337"/>
      <c r="C8" s="81"/>
      <c r="D8" s="91">
        <v>113</v>
      </c>
      <c r="E8" s="79" t="s">
        <v>5</v>
      </c>
      <c r="F8" s="213" t="s">
        <v>11</v>
      </c>
      <c r="G8" s="312">
        <v>200</v>
      </c>
      <c r="H8" s="81"/>
      <c r="I8" s="18">
        <v>0.04</v>
      </c>
      <c r="J8" s="16">
        <v>0</v>
      </c>
      <c r="K8" s="19">
        <v>7.4</v>
      </c>
      <c r="L8" s="264">
        <v>30.26</v>
      </c>
      <c r="M8" s="153">
        <v>0</v>
      </c>
      <c r="N8" s="16">
        <v>0</v>
      </c>
      <c r="O8" s="16">
        <v>0.8</v>
      </c>
      <c r="P8" s="16">
        <v>0</v>
      </c>
      <c r="Q8" s="37">
        <v>0</v>
      </c>
      <c r="R8" s="18">
        <v>2.02</v>
      </c>
      <c r="S8" s="16">
        <v>0.99</v>
      </c>
      <c r="T8" s="16">
        <v>0.55000000000000004</v>
      </c>
      <c r="U8" s="16">
        <v>0.05</v>
      </c>
      <c r="V8" s="16">
        <v>7.05</v>
      </c>
      <c r="W8" s="16">
        <v>0</v>
      </c>
      <c r="X8" s="16">
        <v>2.0000000000000002E-5</v>
      </c>
      <c r="Y8" s="37">
        <v>0</v>
      </c>
    </row>
    <row r="9" spans="2:25" s="17" customFormat="1" ht="38.25" customHeight="1" x14ac:dyDescent="0.25">
      <c r="B9" s="337"/>
      <c r="C9" s="81"/>
      <c r="D9" s="93">
        <v>121</v>
      </c>
      <c r="E9" s="79" t="s">
        <v>14</v>
      </c>
      <c r="F9" s="213" t="s">
        <v>47</v>
      </c>
      <c r="G9" s="107">
        <v>35</v>
      </c>
      <c r="H9" s="81"/>
      <c r="I9" s="18">
        <v>2.63</v>
      </c>
      <c r="J9" s="16">
        <v>1.01</v>
      </c>
      <c r="K9" s="37">
        <v>17.43</v>
      </c>
      <c r="L9" s="116">
        <v>91.7</v>
      </c>
      <c r="M9" s="177">
        <v>0.04</v>
      </c>
      <c r="N9" s="20">
        <v>0.01</v>
      </c>
      <c r="O9" s="21">
        <v>0</v>
      </c>
      <c r="P9" s="21">
        <v>0</v>
      </c>
      <c r="Q9" s="42">
        <v>0</v>
      </c>
      <c r="R9" s="177">
        <v>6.65</v>
      </c>
      <c r="S9" s="21">
        <v>22.75</v>
      </c>
      <c r="T9" s="21">
        <v>4.55</v>
      </c>
      <c r="U9" s="21">
        <v>0.42</v>
      </c>
      <c r="V9" s="21">
        <v>32.200000000000003</v>
      </c>
      <c r="W9" s="21">
        <v>0</v>
      </c>
      <c r="X9" s="21">
        <v>0</v>
      </c>
      <c r="Y9" s="42">
        <v>0</v>
      </c>
    </row>
    <row r="10" spans="2:25" s="17" customFormat="1" ht="33" customHeight="1" x14ac:dyDescent="0.25">
      <c r="B10" s="337"/>
      <c r="C10" s="81"/>
      <c r="D10" s="91"/>
      <c r="E10" s="79"/>
      <c r="F10" s="101" t="s">
        <v>21</v>
      </c>
      <c r="G10" s="191">
        <f>SUM(G6:G9)</f>
        <v>535</v>
      </c>
      <c r="H10" s="81"/>
      <c r="I10" s="18">
        <f t="shared" ref="I10:Y10" si="0">SUM(I6:I9)</f>
        <v>26.71</v>
      </c>
      <c r="J10" s="16">
        <f t="shared" si="0"/>
        <v>13.129999999999999</v>
      </c>
      <c r="K10" s="19">
        <f t="shared" si="0"/>
        <v>73.819999999999993</v>
      </c>
      <c r="L10" s="293">
        <f t="shared" si="0"/>
        <v>529.91999999999996</v>
      </c>
      <c r="M10" s="153">
        <f t="shared" si="0"/>
        <v>0.16</v>
      </c>
      <c r="N10" s="16">
        <f t="shared" si="0"/>
        <v>0.36</v>
      </c>
      <c r="O10" s="16">
        <f t="shared" si="0"/>
        <v>17.25</v>
      </c>
      <c r="P10" s="16">
        <f t="shared" si="0"/>
        <v>60</v>
      </c>
      <c r="Q10" s="37">
        <f t="shared" si="0"/>
        <v>0.27</v>
      </c>
      <c r="R10" s="18">
        <f t="shared" si="0"/>
        <v>252.48000000000002</v>
      </c>
      <c r="S10" s="16">
        <f t="shared" si="0"/>
        <v>302.79000000000002</v>
      </c>
      <c r="T10" s="16">
        <f t="shared" si="0"/>
        <v>51.599999999999994</v>
      </c>
      <c r="U10" s="16">
        <f t="shared" si="0"/>
        <v>5.04</v>
      </c>
      <c r="V10" s="16">
        <f t="shared" si="0"/>
        <v>636.14</v>
      </c>
      <c r="W10" s="16">
        <f t="shared" si="0"/>
        <v>1.2E-2</v>
      </c>
      <c r="X10" s="16">
        <f t="shared" si="0"/>
        <v>2.8469999999999999E-2</v>
      </c>
      <c r="Y10" s="42">
        <f t="shared" si="0"/>
        <v>0.04</v>
      </c>
    </row>
    <row r="11" spans="2:25" s="17" customFormat="1" ht="38.25" customHeight="1" thickBot="1" x14ac:dyDescent="0.3">
      <c r="B11" s="338"/>
      <c r="C11" s="298"/>
      <c r="D11" s="352"/>
      <c r="E11" s="202"/>
      <c r="F11" s="102" t="s">
        <v>22</v>
      </c>
      <c r="G11" s="202"/>
      <c r="H11" s="201"/>
      <c r="I11" s="345"/>
      <c r="J11" s="346"/>
      <c r="K11" s="347"/>
      <c r="L11" s="299">
        <f>L10/23.5</f>
        <v>22.549787234042551</v>
      </c>
      <c r="M11" s="348"/>
      <c r="N11" s="346"/>
      <c r="O11" s="346"/>
      <c r="P11" s="346"/>
      <c r="Q11" s="349"/>
      <c r="R11" s="345"/>
      <c r="S11" s="346"/>
      <c r="T11" s="346"/>
      <c r="U11" s="346"/>
      <c r="V11" s="346"/>
      <c r="W11" s="346"/>
      <c r="X11" s="346"/>
      <c r="Y11" s="252"/>
    </row>
    <row r="12" spans="2:25" s="17" customFormat="1" ht="38.25" customHeight="1" x14ac:dyDescent="0.25">
      <c r="B12" s="337" t="s">
        <v>7</v>
      </c>
      <c r="C12" s="86"/>
      <c r="D12" s="86">
        <v>137</v>
      </c>
      <c r="E12" s="188" t="s">
        <v>20</v>
      </c>
      <c r="F12" s="212" t="s">
        <v>129</v>
      </c>
      <c r="G12" s="314">
        <v>100</v>
      </c>
      <c r="H12" s="268"/>
      <c r="I12" s="167">
        <v>0.8</v>
      </c>
      <c r="J12" s="35">
        <v>0.2</v>
      </c>
      <c r="K12" s="36">
        <v>7.5</v>
      </c>
      <c r="L12" s="689">
        <v>38</v>
      </c>
      <c r="M12" s="167">
        <v>0.06</v>
      </c>
      <c r="N12" s="34">
        <v>0.03</v>
      </c>
      <c r="O12" s="35">
        <v>38</v>
      </c>
      <c r="P12" s="35">
        <v>10</v>
      </c>
      <c r="Q12" s="36">
        <v>0</v>
      </c>
      <c r="R12" s="167">
        <v>35</v>
      </c>
      <c r="S12" s="35">
        <v>17</v>
      </c>
      <c r="T12" s="35">
        <v>11</v>
      </c>
      <c r="U12" s="35">
        <v>0.1</v>
      </c>
      <c r="V12" s="35">
        <v>155</v>
      </c>
      <c r="W12" s="35">
        <v>0</v>
      </c>
      <c r="X12" s="35">
        <v>0</v>
      </c>
      <c r="Y12" s="46">
        <v>0.15</v>
      </c>
    </row>
    <row r="13" spans="2:25" s="32" customFormat="1" ht="38.25" customHeight="1" x14ac:dyDescent="0.25">
      <c r="B13" s="343"/>
      <c r="C13" s="445"/>
      <c r="D13" s="82">
        <v>138</v>
      </c>
      <c r="E13" s="82" t="s">
        <v>185</v>
      </c>
      <c r="F13" s="789" t="s">
        <v>184</v>
      </c>
      <c r="G13" s="147">
        <v>200</v>
      </c>
      <c r="H13" s="68"/>
      <c r="I13" s="156">
        <v>6.03</v>
      </c>
      <c r="J13" s="56">
        <v>6.38</v>
      </c>
      <c r="K13" s="133">
        <v>11.17</v>
      </c>
      <c r="L13" s="221">
        <v>126.47</v>
      </c>
      <c r="M13" s="156">
        <v>0.08</v>
      </c>
      <c r="N13" s="134">
        <v>0.08</v>
      </c>
      <c r="O13" s="13">
        <v>5.73</v>
      </c>
      <c r="P13" s="13">
        <v>120</v>
      </c>
      <c r="Q13" s="39">
        <v>0.02</v>
      </c>
      <c r="R13" s="154">
        <v>23.55</v>
      </c>
      <c r="S13" s="13">
        <v>88.42</v>
      </c>
      <c r="T13" s="13">
        <v>23.21</v>
      </c>
      <c r="U13" s="13">
        <v>1.27</v>
      </c>
      <c r="V13" s="13">
        <v>411.47</v>
      </c>
      <c r="W13" s="13">
        <v>5.0000000000000001E-3</v>
      </c>
      <c r="X13" s="13">
        <v>0</v>
      </c>
      <c r="Y13" s="39">
        <v>0</v>
      </c>
    </row>
    <row r="14" spans="2:25" s="32" customFormat="1" ht="38.25" customHeight="1" x14ac:dyDescent="0.25">
      <c r="B14" s="339"/>
      <c r="C14" s="671" t="s">
        <v>165</v>
      </c>
      <c r="D14" s="579">
        <v>152</v>
      </c>
      <c r="E14" s="579" t="s">
        <v>10</v>
      </c>
      <c r="F14" s="790" t="s">
        <v>119</v>
      </c>
      <c r="G14" s="721">
        <v>90</v>
      </c>
      <c r="H14" s="578"/>
      <c r="I14" s="623">
        <v>17.25</v>
      </c>
      <c r="J14" s="624">
        <v>14.98</v>
      </c>
      <c r="K14" s="627">
        <v>7.87</v>
      </c>
      <c r="L14" s="783">
        <v>235.78</v>
      </c>
      <c r="M14" s="756">
        <v>7.0000000000000007E-2</v>
      </c>
      <c r="N14" s="757">
        <v>0.12</v>
      </c>
      <c r="O14" s="757">
        <v>0.81</v>
      </c>
      <c r="P14" s="757">
        <v>10</v>
      </c>
      <c r="Q14" s="677">
        <v>0.02</v>
      </c>
      <c r="R14" s="756">
        <v>24.88</v>
      </c>
      <c r="S14" s="757">
        <v>155.37</v>
      </c>
      <c r="T14" s="757">
        <v>19.91</v>
      </c>
      <c r="U14" s="757">
        <v>1.72</v>
      </c>
      <c r="V14" s="757">
        <v>234.74</v>
      </c>
      <c r="W14" s="757">
        <v>5.5700000000000003E-3</v>
      </c>
      <c r="X14" s="757">
        <v>9.1E-4</v>
      </c>
      <c r="Y14" s="677">
        <v>0.08</v>
      </c>
    </row>
    <row r="15" spans="2:25" s="32" customFormat="1" ht="38.25" customHeight="1" x14ac:dyDescent="0.25">
      <c r="B15" s="339"/>
      <c r="C15" s="670" t="s">
        <v>164</v>
      </c>
      <c r="D15" s="569">
        <v>89</v>
      </c>
      <c r="E15" s="728" t="s">
        <v>10</v>
      </c>
      <c r="F15" s="791" t="s">
        <v>178</v>
      </c>
      <c r="G15" s="569">
        <v>90</v>
      </c>
      <c r="H15" s="767"/>
      <c r="I15" s="699">
        <v>16.559999999999999</v>
      </c>
      <c r="J15" s="697">
        <v>15.75</v>
      </c>
      <c r="K15" s="700">
        <v>2.84</v>
      </c>
      <c r="L15" s="788">
        <v>219.6</v>
      </c>
      <c r="M15" s="699">
        <v>0.05</v>
      </c>
      <c r="N15" s="697">
        <v>0.12</v>
      </c>
      <c r="O15" s="697">
        <v>1.1499999999999999</v>
      </c>
      <c r="P15" s="697">
        <v>0</v>
      </c>
      <c r="Q15" s="700">
        <v>0</v>
      </c>
      <c r="R15" s="699">
        <v>17.05</v>
      </c>
      <c r="S15" s="697">
        <v>163.25</v>
      </c>
      <c r="T15" s="697">
        <v>21.7</v>
      </c>
      <c r="U15" s="697">
        <v>2.4300000000000002</v>
      </c>
      <c r="V15" s="697">
        <v>296.55</v>
      </c>
      <c r="W15" s="697">
        <v>6.52</v>
      </c>
      <c r="X15" s="697">
        <v>0.28000000000000003</v>
      </c>
      <c r="Y15" s="700">
        <v>0.05</v>
      </c>
    </row>
    <row r="16" spans="2:25" s="32" customFormat="1" ht="38.25" customHeight="1" x14ac:dyDescent="0.25">
      <c r="B16" s="70"/>
      <c r="C16" s="215"/>
      <c r="D16" s="82">
        <v>54</v>
      </c>
      <c r="E16" s="68" t="s">
        <v>46</v>
      </c>
      <c r="F16" s="80" t="s">
        <v>39</v>
      </c>
      <c r="G16" s="82">
        <v>150</v>
      </c>
      <c r="H16" s="106"/>
      <c r="I16" s="177">
        <v>7.26</v>
      </c>
      <c r="J16" s="21">
        <v>4.96</v>
      </c>
      <c r="K16" s="42">
        <v>31.76</v>
      </c>
      <c r="L16" s="176">
        <v>198.84</v>
      </c>
      <c r="M16" s="177">
        <v>0.19</v>
      </c>
      <c r="N16" s="21">
        <v>0.1</v>
      </c>
      <c r="O16" s="21">
        <v>0</v>
      </c>
      <c r="P16" s="21">
        <v>10</v>
      </c>
      <c r="Q16" s="42">
        <v>0.06</v>
      </c>
      <c r="R16" s="177">
        <v>13.09</v>
      </c>
      <c r="S16" s="21">
        <v>159.71</v>
      </c>
      <c r="T16" s="21">
        <v>106.22</v>
      </c>
      <c r="U16" s="21">
        <v>3.57</v>
      </c>
      <c r="V16" s="21">
        <v>193.67</v>
      </c>
      <c r="W16" s="21">
        <v>1.7899999999999999E-3</v>
      </c>
      <c r="X16" s="21">
        <v>3.0999999999999999E-3</v>
      </c>
      <c r="Y16" s="42">
        <v>0.01</v>
      </c>
    </row>
    <row r="17" spans="2:25" s="32" customFormat="1" ht="38.25" customHeight="1" x14ac:dyDescent="0.25">
      <c r="B17" s="70"/>
      <c r="C17" s="215"/>
      <c r="D17" s="87">
        <v>107</v>
      </c>
      <c r="E17" s="68" t="s">
        <v>18</v>
      </c>
      <c r="F17" s="214" t="s">
        <v>96</v>
      </c>
      <c r="G17" s="309">
        <v>200</v>
      </c>
      <c r="H17" s="106"/>
      <c r="I17" s="177">
        <v>1</v>
      </c>
      <c r="J17" s="21">
        <v>0.2</v>
      </c>
      <c r="K17" s="42">
        <v>20.2</v>
      </c>
      <c r="L17" s="176">
        <v>92</v>
      </c>
      <c r="M17" s="177">
        <v>0.02</v>
      </c>
      <c r="N17" s="21">
        <v>0.02</v>
      </c>
      <c r="O17" s="21">
        <v>4</v>
      </c>
      <c r="P17" s="21">
        <v>0</v>
      </c>
      <c r="Q17" s="42">
        <v>0</v>
      </c>
      <c r="R17" s="177">
        <v>14</v>
      </c>
      <c r="S17" s="21">
        <v>14</v>
      </c>
      <c r="T17" s="21">
        <v>8</v>
      </c>
      <c r="U17" s="21">
        <v>2.8</v>
      </c>
      <c r="V17" s="21">
        <v>240</v>
      </c>
      <c r="W17" s="21">
        <v>2.0000000000000001E-4</v>
      </c>
      <c r="X17" s="21">
        <v>0</v>
      </c>
      <c r="Y17" s="42">
        <v>0</v>
      </c>
    </row>
    <row r="18" spans="2:25" s="32" customFormat="1" ht="38.25" customHeight="1" x14ac:dyDescent="0.25">
      <c r="B18" s="70"/>
      <c r="C18" s="215"/>
      <c r="D18" s="136">
        <v>119</v>
      </c>
      <c r="E18" s="68" t="s">
        <v>14</v>
      </c>
      <c r="F18" s="80" t="s">
        <v>19</v>
      </c>
      <c r="G18" s="147">
        <v>20</v>
      </c>
      <c r="H18" s="68"/>
      <c r="I18" s="177">
        <v>1.52</v>
      </c>
      <c r="J18" s="21">
        <v>0.16</v>
      </c>
      <c r="K18" s="42">
        <v>9.84</v>
      </c>
      <c r="L18" s="176">
        <v>47</v>
      </c>
      <c r="M18" s="177">
        <v>0.02</v>
      </c>
      <c r="N18" s="21">
        <v>0.01</v>
      </c>
      <c r="O18" s="21">
        <v>0</v>
      </c>
      <c r="P18" s="21">
        <v>0</v>
      </c>
      <c r="Q18" s="42">
        <v>0</v>
      </c>
      <c r="R18" s="177">
        <v>4</v>
      </c>
      <c r="S18" s="21">
        <v>13</v>
      </c>
      <c r="T18" s="21">
        <v>2.8</v>
      </c>
      <c r="U18" s="21">
        <v>0.22</v>
      </c>
      <c r="V18" s="21">
        <v>18.600000000000001</v>
      </c>
      <c r="W18" s="21">
        <v>6.4000000000000005E-4</v>
      </c>
      <c r="X18" s="21">
        <v>1.1999999999999999E-3</v>
      </c>
      <c r="Y18" s="42">
        <v>2.9</v>
      </c>
    </row>
    <row r="19" spans="2:25" s="32" customFormat="1" ht="38.25" customHeight="1" x14ac:dyDescent="0.25">
      <c r="B19" s="70"/>
      <c r="C19" s="215"/>
      <c r="D19" s="82">
        <v>120</v>
      </c>
      <c r="E19" s="68" t="s">
        <v>15</v>
      </c>
      <c r="F19" s="80" t="s">
        <v>44</v>
      </c>
      <c r="G19" s="82">
        <v>20</v>
      </c>
      <c r="H19" s="68"/>
      <c r="I19" s="177">
        <v>1.32</v>
      </c>
      <c r="J19" s="21">
        <v>0.24</v>
      </c>
      <c r="K19" s="42">
        <v>8.0399999999999991</v>
      </c>
      <c r="L19" s="235">
        <v>39.6</v>
      </c>
      <c r="M19" s="177">
        <v>0.03</v>
      </c>
      <c r="N19" s="21">
        <v>0.02</v>
      </c>
      <c r="O19" s="21">
        <v>0</v>
      </c>
      <c r="P19" s="21">
        <v>0</v>
      </c>
      <c r="Q19" s="42">
        <v>0</v>
      </c>
      <c r="R19" s="177">
        <v>5.8</v>
      </c>
      <c r="S19" s="21">
        <v>30</v>
      </c>
      <c r="T19" s="21">
        <v>9.4</v>
      </c>
      <c r="U19" s="21">
        <v>0.78</v>
      </c>
      <c r="V19" s="21">
        <v>47</v>
      </c>
      <c r="W19" s="21">
        <v>8.8000000000000003E-4</v>
      </c>
      <c r="X19" s="21">
        <v>1E-3</v>
      </c>
      <c r="Y19" s="42">
        <v>0</v>
      </c>
    </row>
    <row r="20" spans="2:25" s="32" customFormat="1" ht="38.25" customHeight="1" x14ac:dyDescent="0.25">
      <c r="B20" s="70"/>
      <c r="C20" s="671" t="s">
        <v>165</v>
      </c>
      <c r="D20" s="595"/>
      <c r="E20" s="579"/>
      <c r="F20" s="580" t="s">
        <v>21</v>
      </c>
      <c r="G20" s="634">
        <f>G12+G13+G14+G16+G17+G18+G19</f>
        <v>780</v>
      </c>
      <c r="H20" s="633"/>
      <c r="I20" s="604">
        <f t="shared" ref="I20:Y20" si="1">I12+I13+I14+I16+I17+I18+I19</f>
        <v>35.18</v>
      </c>
      <c r="J20" s="603">
        <f t="shared" si="1"/>
        <v>27.12</v>
      </c>
      <c r="K20" s="612">
        <f t="shared" si="1"/>
        <v>96.38</v>
      </c>
      <c r="L20" s="607">
        <f t="shared" si="1"/>
        <v>777.69</v>
      </c>
      <c r="M20" s="604">
        <f t="shared" si="1"/>
        <v>0.47000000000000008</v>
      </c>
      <c r="N20" s="603">
        <f t="shared" si="1"/>
        <v>0.38</v>
      </c>
      <c r="O20" s="603">
        <f t="shared" si="1"/>
        <v>48.540000000000006</v>
      </c>
      <c r="P20" s="603">
        <f t="shared" si="1"/>
        <v>150</v>
      </c>
      <c r="Q20" s="612">
        <f t="shared" si="1"/>
        <v>0.1</v>
      </c>
      <c r="R20" s="604">
        <f t="shared" si="1"/>
        <v>120.32</v>
      </c>
      <c r="S20" s="603">
        <f t="shared" si="1"/>
        <v>477.5</v>
      </c>
      <c r="T20" s="603">
        <f t="shared" si="1"/>
        <v>180.54000000000002</v>
      </c>
      <c r="U20" s="603">
        <f t="shared" si="1"/>
        <v>10.46</v>
      </c>
      <c r="V20" s="603">
        <f t="shared" si="1"/>
        <v>1300.48</v>
      </c>
      <c r="W20" s="603">
        <f t="shared" si="1"/>
        <v>1.4080000000000001E-2</v>
      </c>
      <c r="X20" s="603">
        <f t="shared" si="1"/>
        <v>6.2099999999999994E-3</v>
      </c>
      <c r="Y20" s="612">
        <f t="shared" si="1"/>
        <v>3.1399999999999997</v>
      </c>
    </row>
    <row r="21" spans="2:25" s="32" customFormat="1" ht="38.25" customHeight="1" x14ac:dyDescent="0.25">
      <c r="B21" s="70"/>
      <c r="C21" s="672" t="s">
        <v>164</v>
      </c>
      <c r="D21" s="656"/>
      <c r="E21" s="583"/>
      <c r="F21" s="584" t="s">
        <v>21</v>
      </c>
      <c r="G21" s="643">
        <f>G12+G13+G15+G16+G17+G18+G19</f>
        <v>780</v>
      </c>
      <c r="H21" s="642"/>
      <c r="I21" s="613">
        <f t="shared" ref="I21:Y21" si="2">I12+I13+I15+I16+I17+I18+I19</f>
        <v>34.49</v>
      </c>
      <c r="J21" s="610">
        <f t="shared" si="2"/>
        <v>27.889999999999997</v>
      </c>
      <c r="K21" s="614">
        <f t="shared" si="2"/>
        <v>91.35</v>
      </c>
      <c r="L21" s="611">
        <f t="shared" si="2"/>
        <v>761.51</v>
      </c>
      <c r="M21" s="613">
        <f t="shared" si="2"/>
        <v>0.45000000000000007</v>
      </c>
      <c r="N21" s="610">
        <f t="shared" si="2"/>
        <v>0.38</v>
      </c>
      <c r="O21" s="610">
        <f t="shared" si="2"/>
        <v>48.88</v>
      </c>
      <c r="P21" s="610">
        <f t="shared" si="2"/>
        <v>140</v>
      </c>
      <c r="Q21" s="614">
        <f t="shared" si="2"/>
        <v>0.08</v>
      </c>
      <c r="R21" s="613">
        <f t="shared" si="2"/>
        <v>112.49</v>
      </c>
      <c r="S21" s="610">
        <f t="shared" si="2"/>
        <v>485.38</v>
      </c>
      <c r="T21" s="610">
        <f t="shared" si="2"/>
        <v>182.33</v>
      </c>
      <c r="U21" s="610">
        <f t="shared" si="2"/>
        <v>11.17</v>
      </c>
      <c r="V21" s="610">
        <f t="shared" si="2"/>
        <v>1362.29</v>
      </c>
      <c r="W21" s="610">
        <f t="shared" si="2"/>
        <v>6.5285099999999998</v>
      </c>
      <c r="X21" s="610">
        <f t="shared" si="2"/>
        <v>0.2853</v>
      </c>
      <c r="Y21" s="614">
        <f t="shared" si="2"/>
        <v>3.11</v>
      </c>
    </row>
    <row r="22" spans="2:25" s="32" customFormat="1" ht="38.25" customHeight="1" x14ac:dyDescent="0.25">
      <c r="B22" s="70"/>
      <c r="C22" s="671" t="s">
        <v>165</v>
      </c>
      <c r="D22" s="657"/>
      <c r="E22" s="586"/>
      <c r="F22" s="580" t="s">
        <v>22</v>
      </c>
      <c r="G22" s="637"/>
      <c r="H22" s="657"/>
      <c r="I22" s="784"/>
      <c r="J22" s="785"/>
      <c r="K22" s="786"/>
      <c r="L22" s="787">
        <f>L20/23.5</f>
        <v>33.093191489361708</v>
      </c>
      <c r="M22" s="784"/>
      <c r="N22" s="785"/>
      <c r="O22" s="785"/>
      <c r="P22" s="785"/>
      <c r="Q22" s="786"/>
      <c r="R22" s="784"/>
      <c r="S22" s="785"/>
      <c r="T22" s="785"/>
      <c r="U22" s="785"/>
      <c r="V22" s="785"/>
      <c r="W22" s="785"/>
      <c r="X22" s="785"/>
      <c r="Y22" s="786"/>
    </row>
    <row r="23" spans="2:25" s="32" customFormat="1" ht="38.25" customHeight="1" thickBot="1" x14ac:dyDescent="0.3">
      <c r="B23" s="90"/>
      <c r="C23" s="673" t="s">
        <v>164</v>
      </c>
      <c r="D23" s="645"/>
      <c r="E23" s="589"/>
      <c r="F23" s="590" t="s">
        <v>22</v>
      </c>
      <c r="G23" s="724"/>
      <c r="H23" s="645"/>
      <c r="I23" s="686"/>
      <c r="J23" s="687"/>
      <c r="K23" s="688"/>
      <c r="L23" s="691">
        <f>L21/23.5</f>
        <v>32.40468085106383</v>
      </c>
      <c r="M23" s="686"/>
      <c r="N23" s="687"/>
      <c r="O23" s="687"/>
      <c r="P23" s="687"/>
      <c r="Q23" s="688"/>
      <c r="R23" s="686"/>
      <c r="S23" s="687"/>
      <c r="T23" s="687"/>
      <c r="U23" s="687"/>
      <c r="V23" s="687"/>
      <c r="W23" s="687"/>
      <c r="X23" s="687"/>
      <c r="Y23" s="688"/>
    </row>
    <row r="24" spans="2:25" x14ac:dyDescent="0.25">
      <c r="B24" s="9"/>
      <c r="C24" s="9"/>
      <c r="D24" s="28"/>
      <c r="E24" s="2"/>
      <c r="F24" s="2"/>
      <c r="G24" s="2"/>
      <c r="H24" s="9"/>
      <c r="I24" s="10"/>
      <c r="J24" s="9"/>
      <c r="K24" s="2"/>
      <c r="L24" s="12"/>
      <c r="M24" s="2"/>
      <c r="N24" s="2"/>
      <c r="O24" s="2"/>
    </row>
    <row r="25" spans="2:25" ht="18.75" x14ac:dyDescent="0.25">
      <c r="E25" s="11"/>
      <c r="F25" s="24"/>
      <c r="G25" s="25"/>
      <c r="H25" s="11"/>
      <c r="I25" s="11"/>
      <c r="J25" s="11"/>
      <c r="K25" s="11"/>
    </row>
    <row r="26" spans="2:25" ht="18.75" x14ac:dyDescent="0.25">
      <c r="C26" s="591" t="s">
        <v>166</v>
      </c>
      <c r="D26" s="592"/>
      <c r="E26" s="592"/>
      <c r="F26" s="24"/>
      <c r="G26" s="25"/>
      <c r="H26" s="11"/>
      <c r="I26" s="11"/>
      <c r="J26" s="11"/>
      <c r="K26" s="11"/>
    </row>
    <row r="27" spans="2:25" ht="15.75" x14ac:dyDescent="0.25">
      <c r="C27" s="593" t="s">
        <v>167</v>
      </c>
      <c r="D27" s="594"/>
      <c r="E27" s="594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7" zoomScale="60" zoomScaleNormal="60" workbookViewId="0">
      <selection activeCell="E27" sqref="E27"/>
    </sheetView>
  </sheetViews>
  <sheetFormatPr defaultRowHeight="15" x14ac:dyDescent="0.25"/>
  <cols>
    <col min="2" max="3" width="16.85546875" customWidth="1"/>
    <col min="4" max="4" width="21.8554687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4.28515625" customWidth="1"/>
    <col min="12" max="12" width="22.85546875" customWidth="1"/>
    <col min="13" max="13" width="11.28515625" customWidth="1"/>
    <col min="23" max="23" width="17.42578125" customWidth="1"/>
    <col min="24" max="24" width="12.28515625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16">
        <v>5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4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81"/>
      <c r="K4" s="882"/>
      <c r="L4" s="875" t="s">
        <v>116</v>
      </c>
      <c r="M4" s="869" t="s">
        <v>24</v>
      </c>
      <c r="N4" s="870"/>
      <c r="O4" s="884"/>
      <c r="P4" s="884"/>
      <c r="Q4" s="885"/>
      <c r="R4" s="869" t="s">
        <v>25</v>
      </c>
      <c r="S4" s="870"/>
      <c r="T4" s="870"/>
      <c r="U4" s="870"/>
      <c r="V4" s="870"/>
      <c r="W4" s="870"/>
      <c r="X4" s="870"/>
      <c r="Y4" s="871"/>
    </row>
    <row r="5" spans="2:25" s="17" customFormat="1" ht="48.75" customHeight="1" thickBot="1" x14ac:dyDescent="0.3">
      <c r="B5" s="873"/>
      <c r="C5" s="873"/>
      <c r="D5" s="873"/>
      <c r="E5" s="873"/>
      <c r="F5" s="877"/>
      <c r="G5" s="877"/>
      <c r="H5" s="877"/>
      <c r="I5" s="260" t="s">
        <v>27</v>
      </c>
      <c r="J5" s="436" t="s">
        <v>28</v>
      </c>
      <c r="K5" s="260" t="s">
        <v>29</v>
      </c>
      <c r="L5" s="886"/>
      <c r="M5" s="262" t="s">
        <v>30</v>
      </c>
      <c r="N5" s="50" t="s">
        <v>86</v>
      </c>
      <c r="O5" s="50" t="s">
        <v>31</v>
      </c>
      <c r="P5" s="389" t="s">
        <v>87</v>
      </c>
      <c r="Q5" s="390" t="s">
        <v>88</v>
      </c>
      <c r="R5" s="262" t="s">
        <v>32</v>
      </c>
      <c r="S5" s="50" t="s">
        <v>33</v>
      </c>
      <c r="T5" s="50" t="s">
        <v>34</v>
      </c>
      <c r="U5" s="50" t="s">
        <v>35</v>
      </c>
      <c r="V5" s="50" t="s">
        <v>89</v>
      </c>
      <c r="W5" s="50" t="s">
        <v>90</v>
      </c>
      <c r="X5" s="50" t="s">
        <v>91</v>
      </c>
      <c r="Y5" s="391" t="s">
        <v>92</v>
      </c>
    </row>
    <row r="6" spans="2:25" s="32" customFormat="1" ht="28.5" customHeight="1" x14ac:dyDescent="0.25">
      <c r="B6" s="458" t="s">
        <v>6</v>
      </c>
      <c r="C6" s="446"/>
      <c r="D6" s="267">
        <v>137</v>
      </c>
      <c r="E6" s="188" t="s">
        <v>20</v>
      </c>
      <c r="F6" s="212" t="s">
        <v>129</v>
      </c>
      <c r="G6" s="314">
        <v>100</v>
      </c>
      <c r="H6" s="86"/>
      <c r="I6" s="167">
        <v>0.8</v>
      </c>
      <c r="J6" s="35">
        <v>0.2</v>
      </c>
      <c r="K6" s="36">
        <v>7.5</v>
      </c>
      <c r="L6" s="117">
        <v>38</v>
      </c>
      <c r="M6" s="167">
        <v>0.06</v>
      </c>
      <c r="N6" s="34">
        <v>0.03</v>
      </c>
      <c r="O6" s="35">
        <v>38</v>
      </c>
      <c r="P6" s="35">
        <v>10</v>
      </c>
      <c r="Q6" s="36">
        <v>0</v>
      </c>
      <c r="R6" s="167">
        <v>35</v>
      </c>
      <c r="S6" s="35">
        <v>17</v>
      </c>
      <c r="T6" s="35">
        <v>11</v>
      </c>
      <c r="U6" s="35">
        <v>0.1</v>
      </c>
      <c r="V6" s="35">
        <v>155</v>
      </c>
      <c r="W6" s="35">
        <v>0</v>
      </c>
      <c r="X6" s="35">
        <v>0</v>
      </c>
      <c r="Y6" s="46">
        <v>0.15</v>
      </c>
    </row>
    <row r="7" spans="2:25" s="32" customFormat="1" ht="39" customHeight="1" x14ac:dyDescent="0.25">
      <c r="B7" s="459"/>
      <c r="C7" s="128"/>
      <c r="D7" s="68">
        <v>80</v>
      </c>
      <c r="E7" s="250" t="s">
        <v>10</v>
      </c>
      <c r="F7" s="388" t="s">
        <v>75</v>
      </c>
      <c r="G7" s="234">
        <v>90</v>
      </c>
      <c r="H7" s="82"/>
      <c r="I7" s="20">
        <v>14.84</v>
      </c>
      <c r="J7" s="21">
        <v>12.69</v>
      </c>
      <c r="K7" s="22">
        <v>4.46</v>
      </c>
      <c r="L7" s="185">
        <v>191.87</v>
      </c>
      <c r="M7" s="177">
        <v>0.06</v>
      </c>
      <c r="N7" s="21">
        <v>0.11</v>
      </c>
      <c r="O7" s="21">
        <v>1.48</v>
      </c>
      <c r="P7" s="21">
        <v>30</v>
      </c>
      <c r="Q7" s="22">
        <v>0</v>
      </c>
      <c r="R7" s="177">
        <v>20.21</v>
      </c>
      <c r="S7" s="21">
        <v>120.74</v>
      </c>
      <c r="T7" s="21">
        <v>17.46</v>
      </c>
      <c r="U7" s="21">
        <v>1.23</v>
      </c>
      <c r="V7" s="21">
        <v>204.01</v>
      </c>
      <c r="W7" s="21">
        <v>3.31E-3</v>
      </c>
      <c r="X7" s="21">
        <v>4.6999999999999999E-4</v>
      </c>
      <c r="Y7" s="42">
        <v>0.09</v>
      </c>
    </row>
    <row r="8" spans="2:25" s="32" customFormat="1" ht="39" customHeight="1" x14ac:dyDescent="0.25">
      <c r="B8" s="459"/>
      <c r="C8" s="128"/>
      <c r="D8" s="68">
        <v>65</v>
      </c>
      <c r="E8" s="250" t="s">
        <v>57</v>
      </c>
      <c r="F8" s="409" t="s">
        <v>50</v>
      </c>
      <c r="G8" s="106">
        <v>150</v>
      </c>
      <c r="H8" s="82"/>
      <c r="I8" s="134">
        <v>6.76</v>
      </c>
      <c r="J8" s="56">
        <v>3.93</v>
      </c>
      <c r="K8" s="57">
        <v>41.29</v>
      </c>
      <c r="L8" s="404">
        <v>227.48</v>
      </c>
      <c r="M8" s="156">
        <v>0.08</v>
      </c>
      <c r="N8" s="56">
        <v>0.03</v>
      </c>
      <c r="O8" s="56">
        <v>0</v>
      </c>
      <c r="P8" s="56">
        <v>10</v>
      </c>
      <c r="Q8" s="57">
        <v>0.06</v>
      </c>
      <c r="R8" s="156">
        <v>13.54</v>
      </c>
      <c r="S8" s="56">
        <v>50.83</v>
      </c>
      <c r="T8" s="56">
        <v>9.14</v>
      </c>
      <c r="U8" s="56">
        <v>0.93</v>
      </c>
      <c r="V8" s="56">
        <v>72.5</v>
      </c>
      <c r="W8" s="56">
        <v>8.8000000000000003E-4</v>
      </c>
      <c r="X8" s="56">
        <v>4.0000000000000003E-5</v>
      </c>
      <c r="Y8" s="42">
        <v>0.01</v>
      </c>
    </row>
    <row r="9" spans="2:25" s="32" customFormat="1" ht="39" customHeight="1" x14ac:dyDescent="0.25">
      <c r="B9" s="459"/>
      <c r="C9" s="128"/>
      <c r="D9" s="68">
        <v>160</v>
      </c>
      <c r="E9" s="250" t="s">
        <v>56</v>
      </c>
      <c r="F9" s="297" t="s">
        <v>77</v>
      </c>
      <c r="G9" s="234">
        <v>200</v>
      </c>
      <c r="H9" s="82"/>
      <c r="I9" s="20">
        <v>0.06</v>
      </c>
      <c r="J9" s="21">
        <v>0</v>
      </c>
      <c r="K9" s="22">
        <v>19.25</v>
      </c>
      <c r="L9" s="185">
        <v>76.95</v>
      </c>
      <c r="M9" s="177">
        <v>0</v>
      </c>
      <c r="N9" s="21">
        <v>0</v>
      </c>
      <c r="O9" s="21">
        <v>48</v>
      </c>
      <c r="P9" s="21">
        <v>0</v>
      </c>
      <c r="Q9" s="22">
        <v>0</v>
      </c>
      <c r="R9" s="177">
        <v>4.01</v>
      </c>
      <c r="S9" s="21">
        <v>9.17</v>
      </c>
      <c r="T9" s="21">
        <v>1.33</v>
      </c>
      <c r="U9" s="21">
        <v>0.37</v>
      </c>
      <c r="V9" s="21">
        <v>9.3000000000000007</v>
      </c>
      <c r="W9" s="21">
        <v>0</v>
      </c>
      <c r="X9" s="21">
        <v>0</v>
      </c>
      <c r="Y9" s="42">
        <v>0</v>
      </c>
    </row>
    <row r="10" spans="2:25" s="32" customFormat="1" ht="39" customHeight="1" x14ac:dyDescent="0.25">
      <c r="B10" s="459"/>
      <c r="C10" s="128"/>
      <c r="D10" s="221">
        <v>119</v>
      </c>
      <c r="E10" s="250" t="s">
        <v>14</v>
      </c>
      <c r="F10" s="250" t="s">
        <v>51</v>
      </c>
      <c r="G10" s="234">
        <v>20</v>
      </c>
      <c r="H10" s="82"/>
      <c r="I10" s="20">
        <v>1.52</v>
      </c>
      <c r="J10" s="21">
        <v>0.16</v>
      </c>
      <c r="K10" s="22">
        <v>9.84</v>
      </c>
      <c r="L10" s="185">
        <v>47</v>
      </c>
      <c r="M10" s="177">
        <v>0.02</v>
      </c>
      <c r="N10" s="21">
        <v>0.01</v>
      </c>
      <c r="O10" s="21">
        <v>0</v>
      </c>
      <c r="P10" s="21">
        <v>0</v>
      </c>
      <c r="Q10" s="22">
        <v>0</v>
      </c>
      <c r="R10" s="177">
        <v>4</v>
      </c>
      <c r="S10" s="21">
        <v>13</v>
      </c>
      <c r="T10" s="21">
        <v>2.8</v>
      </c>
      <c r="U10" s="21">
        <v>0.22</v>
      </c>
      <c r="V10" s="21">
        <v>18.600000000000001</v>
      </c>
      <c r="W10" s="21">
        <v>6.4000000000000005E-4</v>
      </c>
      <c r="X10" s="21">
        <v>1.1999999999999999E-3</v>
      </c>
      <c r="Y10" s="42">
        <v>2.9</v>
      </c>
    </row>
    <row r="11" spans="2:25" s="32" customFormat="1" ht="39" customHeight="1" x14ac:dyDescent="0.25">
      <c r="B11" s="459"/>
      <c r="C11" s="128"/>
      <c r="D11" s="68">
        <v>120</v>
      </c>
      <c r="E11" s="250" t="s">
        <v>15</v>
      </c>
      <c r="F11" s="250" t="s">
        <v>44</v>
      </c>
      <c r="G11" s="106">
        <v>20</v>
      </c>
      <c r="H11" s="82"/>
      <c r="I11" s="20">
        <v>1.32</v>
      </c>
      <c r="J11" s="21">
        <v>0.24</v>
      </c>
      <c r="K11" s="22">
        <v>8.0399999999999991</v>
      </c>
      <c r="L11" s="243">
        <v>39.6</v>
      </c>
      <c r="M11" s="177">
        <v>0.03</v>
      </c>
      <c r="N11" s="21">
        <v>0.02</v>
      </c>
      <c r="O11" s="21">
        <v>0</v>
      </c>
      <c r="P11" s="21">
        <v>0</v>
      </c>
      <c r="Q11" s="22">
        <v>0</v>
      </c>
      <c r="R11" s="177">
        <v>5.8</v>
      </c>
      <c r="S11" s="21">
        <v>30</v>
      </c>
      <c r="T11" s="21">
        <v>9.4</v>
      </c>
      <c r="U11" s="21">
        <v>0.78</v>
      </c>
      <c r="V11" s="21">
        <v>47</v>
      </c>
      <c r="W11" s="21">
        <v>8.8000000000000003E-4</v>
      </c>
      <c r="X11" s="21">
        <v>1E-3</v>
      </c>
      <c r="Y11" s="42">
        <v>0</v>
      </c>
    </row>
    <row r="12" spans="2:25" s="32" customFormat="1" ht="39" customHeight="1" x14ac:dyDescent="0.25">
      <c r="B12" s="459"/>
      <c r="C12" s="215"/>
      <c r="D12" s="68"/>
      <c r="E12" s="250"/>
      <c r="F12" s="448" t="s">
        <v>21</v>
      </c>
      <c r="G12" s="173">
        <f>G6+G7+G8+G9+G10+G11</f>
        <v>580</v>
      </c>
      <c r="H12" s="82"/>
      <c r="I12" s="20">
        <f t="shared" ref="I12:Y12" si="0">I6+I7+I8+I9+I10+I11</f>
        <v>25.299999999999997</v>
      </c>
      <c r="J12" s="21">
        <f t="shared" si="0"/>
        <v>17.22</v>
      </c>
      <c r="K12" s="22">
        <f t="shared" si="0"/>
        <v>90.38</v>
      </c>
      <c r="L12" s="293">
        <f t="shared" si="0"/>
        <v>620.90000000000009</v>
      </c>
      <c r="M12" s="177">
        <f t="shared" si="0"/>
        <v>0.25</v>
      </c>
      <c r="N12" s="21">
        <f t="shared" si="0"/>
        <v>0.2</v>
      </c>
      <c r="O12" s="21">
        <f t="shared" si="0"/>
        <v>87.47999999999999</v>
      </c>
      <c r="P12" s="21">
        <f t="shared" si="0"/>
        <v>50</v>
      </c>
      <c r="Q12" s="22">
        <f t="shared" si="0"/>
        <v>0.06</v>
      </c>
      <c r="R12" s="177">
        <f t="shared" si="0"/>
        <v>82.56</v>
      </c>
      <c r="S12" s="21">
        <f t="shared" si="0"/>
        <v>240.73999999999998</v>
      </c>
      <c r="T12" s="21">
        <f t="shared" si="0"/>
        <v>51.129999999999995</v>
      </c>
      <c r="U12" s="21">
        <f t="shared" si="0"/>
        <v>3.6300000000000008</v>
      </c>
      <c r="V12" s="21">
        <f t="shared" si="0"/>
        <v>506.41</v>
      </c>
      <c r="W12" s="21">
        <f t="shared" si="0"/>
        <v>5.7099999999999998E-3</v>
      </c>
      <c r="X12" s="21">
        <f t="shared" si="0"/>
        <v>2.7099999999999997E-3</v>
      </c>
      <c r="Y12" s="42">
        <f t="shared" si="0"/>
        <v>3.15</v>
      </c>
    </row>
    <row r="13" spans="2:25" s="32" customFormat="1" ht="39" customHeight="1" thickBot="1" x14ac:dyDescent="0.3">
      <c r="B13" s="460"/>
      <c r="C13" s="215"/>
      <c r="D13" s="160"/>
      <c r="E13" s="449"/>
      <c r="F13" s="461" t="s">
        <v>22</v>
      </c>
      <c r="G13" s="123"/>
      <c r="H13" s="85"/>
      <c r="I13" s="132"/>
      <c r="J13" s="97"/>
      <c r="K13" s="145"/>
      <c r="L13" s="294">
        <f>L12/23.5</f>
        <v>26.421276595744686</v>
      </c>
      <c r="M13" s="155"/>
      <c r="N13" s="97"/>
      <c r="O13" s="97"/>
      <c r="P13" s="97"/>
      <c r="Q13" s="145"/>
      <c r="R13" s="155"/>
      <c r="S13" s="97"/>
      <c r="T13" s="97"/>
      <c r="U13" s="97"/>
      <c r="V13" s="97"/>
      <c r="W13" s="97"/>
      <c r="X13" s="97"/>
      <c r="Y13" s="98"/>
    </row>
    <row r="14" spans="2:25" s="32" customFormat="1" ht="39" customHeight="1" x14ac:dyDescent="0.25">
      <c r="B14" s="89" t="s">
        <v>7</v>
      </c>
      <c r="C14" s="427"/>
      <c r="D14" s="267">
        <v>24</v>
      </c>
      <c r="E14" s="188" t="s">
        <v>20</v>
      </c>
      <c r="F14" s="332" t="s">
        <v>81</v>
      </c>
      <c r="G14" s="86">
        <v>150</v>
      </c>
      <c r="H14" s="188"/>
      <c r="I14" s="167">
        <v>0.6</v>
      </c>
      <c r="J14" s="35">
        <v>0.6</v>
      </c>
      <c r="K14" s="38">
        <v>14.7</v>
      </c>
      <c r="L14" s="198">
        <v>70.5</v>
      </c>
      <c r="M14" s="43">
        <v>0.05</v>
      </c>
      <c r="N14" s="43">
        <v>0.03</v>
      </c>
      <c r="O14" s="33">
        <v>15</v>
      </c>
      <c r="P14" s="33">
        <v>0</v>
      </c>
      <c r="Q14" s="44">
        <v>0</v>
      </c>
      <c r="R14" s="167">
        <v>24</v>
      </c>
      <c r="S14" s="35">
        <v>16.5</v>
      </c>
      <c r="T14" s="35">
        <v>13.5</v>
      </c>
      <c r="U14" s="35">
        <v>3.3</v>
      </c>
      <c r="V14" s="35">
        <v>417</v>
      </c>
      <c r="W14" s="35">
        <v>3.0000000000000001E-3</v>
      </c>
      <c r="X14" s="35">
        <v>4.4999999999999999E-4</v>
      </c>
      <c r="Y14" s="36">
        <v>0.01</v>
      </c>
    </row>
    <row r="15" spans="2:25" s="32" customFormat="1" ht="39" customHeight="1" x14ac:dyDescent="0.25">
      <c r="B15" s="89"/>
      <c r="C15" s="128"/>
      <c r="D15" s="68">
        <v>37</v>
      </c>
      <c r="E15" s="82" t="s">
        <v>9</v>
      </c>
      <c r="F15" s="184" t="s">
        <v>52</v>
      </c>
      <c r="G15" s="147">
        <v>200</v>
      </c>
      <c r="H15" s="68"/>
      <c r="I15" s="156">
        <v>5.78</v>
      </c>
      <c r="J15" s="56">
        <v>5.5</v>
      </c>
      <c r="K15" s="133">
        <v>10.8</v>
      </c>
      <c r="L15" s="221">
        <v>115.7</v>
      </c>
      <c r="M15" s="156">
        <v>7.0000000000000007E-2</v>
      </c>
      <c r="N15" s="134">
        <v>7.0000000000000007E-2</v>
      </c>
      <c r="O15" s="56">
        <v>5.69</v>
      </c>
      <c r="P15" s="56">
        <v>110</v>
      </c>
      <c r="Q15" s="57">
        <v>0</v>
      </c>
      <c r="R15" s="156">
        <v>14.22</v>
      </c>
      <c r="S15" s="56">
        <v>82.61</v>
      </c>
      <c r="T15" s="56">
        <v>21.99</v>
      </c>
      <c r="U15" s="56">
        <v>1.22</v>
      </c>
      <c r="V15" s="56">
        <v>398.71</v>
      </c>
      <c r="W15" s="56">
        <v>5.0699999999999999E-3</v>
      </c>
      <c r="X15" s="56">
        <v>2.2000000000000001E-4</v>
      </c>
      <c r="Y15" s="133">
        <v>0.04</v>
      </c>
    </row>
    <row r="16" spans="2:25" s="32" customFormat="1" ht="39" customHeight="1" x14ac:dyDescent="0.25">
      <c r="B16" s="70"/>
      <c r="C16" s="451"/>
      <c r="D16" s="106">
        <v>75</v>
      </c>
      <c r="E16" s="82" t="s">
        <v>10</v>
      </c>
      <c r="F16" s="129" t="s">
        <v>94</v>
      </c>
      <c r="G16" s="82">
        <v>100</v>
      </c>
      <c r="H16" s="106"/>
      <c r="I16" s="177">
        <v>14.03</v>
      </c>
      <c r="J16" s="21">
        <v>1.84</v>
      </c>
      <c r="K16" s="22">
        <v>4.88</v>
      </c>
      <c r="L16" s="185">
        <v>90.74</v>
      </c>
      <c r="M16" s="177">
        <v>0.09</v>
      </c>
      <c r="N16" s="21">
        <v>0.09</v>
      </c>
      <c r="O16" s="21">
        <v>1.36</v>
      </c>
      <c r="P16" s="21">
        <v>170</v>
      </c>
      <c r="Q16" s="22">
        <v>0.18</v>
      </c>
      <c r="R16" s="177">
        <v>40.64</v>
      </c>
      <c r="S16" s="21">
        <v>177.75</v>
      </c>
      <c r="T16" s="21">
        <v>50.26</v>
      </c>
      <c r="U16" s="21">
        <v>0.91</v>
      </c>
      <c r="V16" s="21">
        <v>373.34</v>
      </c>
      <c r="W16" s="21">
        <v>0.11799999999999999</v>
      </c>
      <c r="X16" s="21">
        <v>1.2999999999999999E-2</v>
      </c>
      <c r="Y16" s="42">
        <v>0.56000000000000005</v>
      </c>
    </row>
    <row r="17" spans="2:25" s="32" customFormat="1" ht="39" customHeight="1" x14ac:dyDescent="0.25">
      <c r="B17" s="70"/>
      <c r="C17" s="451"/>
      <c r="D17" s="106">
        <v>53</v>
      </c>
      <c r="E17" s="82" t="s">
        <v>57</v>
      </c>
      <c r="F17" s="135" t="s">
        <v>54</v>
      </c>
      <c r="G17" s="82">
        <v>150</v>
      </c>
      <c r="H17" s="82"/>
      <c r="I17" s="134">
        <v>3.34</v>
      </c>
      <c r="J17" s="56">
        <v>4.91</v>
      </c>
      <c r="K17" s="57">
        <v>33.93</v>
      </c>
      <c r="L17" s="136">
        <v>191.49</v>
      </c>
      <c r="M17" s="134">
        <v>0.03</v>
      </c>
      <c r="N17" s="134">
        <v>0.02</v>
      </c>
      <c r="O17" s="56">
        <v>0</v>
      </c>
      <c r="P17" s="56">
        <v>20</v>
      </c>
      <c r="Q17" s="57">
        <v>0.09</v>
      </c>
      <c r="R17" s="156">
        <v>6.29</v>
      </c>
      <c r="S17" s="56">
        <v>67.34</v>
      </c>
      <c r="T17" s="452">
        <v>21.83</v>
      </c>
      <c r="U17" s="56">
        <v>0.46</v>
      </c>
      <c r="V17" s="56">
        <v>43.27</v>
      </c>
      <c r="W17" s="56">
        <v>6.3000000000000003E-4</v>
      </c>
      <c r="X17" s="56">
        <v>6.7099999999999998E-3</v>
      </c>
      <c r="Y17" s="133">
        <v>0.02</v>
      </c>
    </row>
    <row r="18" spans="2:25" s="32" customFormat="1" ht="39" customHeight="1" x14ac:dyDescent="0.25">
      <c r="B18" s="70"/>
      <c r="C18" s="451"/>
      <c r="D18" s="68">
        <v>104</v>
      </c>
      <c r="E18" s="82" t="s">
        <v>18</v>
      </c>
      <c r="F18" s="453" t="s">
        <v>99</v>
      </c>
      <c r="G18" s="147">
        <v>200</v>
      </c>
      <c r="H18" s="68"/>
      <c r="I18" s="177">
        <v>0</v>
      </c>
      <c r="J18" s="21">
        <v>0</v>
      </c>
      <c r="K18" s="42">
        <v>14.16</v>
      </c>
      <c r="L18" s="176">
        <v>55.48</v>
      </c>
      <c r="M18" s="177">
        <v>0.09</v>
      </c>
      <c r="N18" s="21">
        <v>0.1</v>
      </c>
      <c r="O18" s="21">
        <v>2.94</v>
      </c>
      <c r="P18" s="21">
        <v>0.08</v>
      </c>
      <c r="Q18" s="22">
        <v>0.96</v>
      </c>
      <c r="R18" s="177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42">
        <v>0</v>
      </c>
    </row>
    <row r="19" spans="2:25" s="32" customFormat="1" ht="39" customHeight="1" x14ac:dyDescent="0.25">
      <c r="B19" s="70"/>
      <c r="C19" s="451"/>
      <c r="D19" s="221">
        <v>119</v>
      </c>
      <c r="E19" s="82" t="s">
        <v>14</v>
      </c>
      <c r="F19" s="135" t="s">
        <v>51</v>
      </c>
      <c r="G19" s="82">
        <v>45</v>
      </c>
      <c r="H19" s="68"/>
      <c r="I19" s="177">
        <v>3.42</v>
      </c>
      <c r="J19" s="21">
        <v>0.36</v>
      </c>
      <c r="K19" s="42">
        <v>22.14</v>
      </c>
      <c r="L19" s="176">
        <v>105.75</v>
      </c>
      <c r="M19" s="177">
        <v>0.05</v>
      </c>
      <c r="N19" s="21">
        <v>0.01</v>
      </c>
      <c r="O19" s="21">
        <v>0</v>
      </c>
      <c r="P19" s="21">
        <v>0</v>
      </c>
      <c r="Q19" s="42">
        <v>0</v>
      </c>
      <c r="R19" s="177">
        <v>9</v>
      </c>
      <c r="S19" s="21">
        <v>29.25</v>
      </c>
      <c r="T19" s="21">
        <v>6.3</v>
      </c>
      <c r="U19" s="21">
        <v>0.5</v>
      </c>
      <c r="V19" s="21">
        <v>41.85</v>
      </c>
      <c r="W19" s="21">
        <v>1.4E-3</v>
      </c>
      <c r="X19" s="21">
        <v>2E-3</v>
      </c>
      <c r="Y19" s="133">
        <v>6.53</v>
      </c>
    </row>
    <row r="20" spans="2:25" s="32" customFormat="1" ht="39" customHeight="1" x14ac:dyDescent="0.25">
      <c r="B20" s="70"/>
      <c r="C20" s="451"/>
      <c r="D20" s="68">
        <v>120</v>
      </c>
      <c r="E20" s="82" t="s">
        <v>15</v>
      </c>
      <c r="F20" s="135" t="s">
        <v>44</v>
      </c>
      <c r="G20" s="82">
        <v>45</v>
      </c>
      <c r="H20" s="215"/>
      <c r="I20" s="20">
        <v>2.97</v>
      </c>
      <c r="J20" s="21">
        <v>0.54</v>
      </c>
      <c r="K20" s="22">
        <v>18.09</v>
      </c>
      <c r="L20" s="185">
        <v>89.1</v>
      </c>
      <c r="M20" s="177">
        <v>0.08</v>
      </c>
      <c r="N20" s="20">
        <v>0.03</v>
      </c>
      <c r="O20" s="21">
        <v>0</v>
      </c>
      <c r="P20" s="21">
        <v>0</v>
      </c>
      <c r="Q20" s="42">
        <v>0</v>
      </c>
      <c r="R20" s="20">
        <v>13.05</v>
      </c>
      <c r="S20" s="21">
        <v>67.5</v>
      </c>
      <c r="T20" s="21">
        <v>21.15</v>
      </c>
      <c r="U20" s="21">
        <v>1.75</v>
      </c>
      <c r="V20" s="21">
        <v>105.75</v>
      </c>
      <c r="W20" s="21">
        <v>1.6999999999999999E-3</v>
      </c>
      <c r="X20" s="21">
        <v>2.2000000000000001E-3</v>
      </c>
      <c r="Y20" s="42">
        <v>0.01</v>
      </c>
    </row>
    <row r="21" spans="2:25" s="32" customFormat="1" ht="39" customHeight="1" x14ac:dyDescent="0.25">
      <c r="B21" s="70"/>
      <c r="C21" s="106"/>
      <c r="D21" s="82"/>
      <c r="E21" s="68"/>
      <c r="F21" s="378" t="s">
        <v>21</v>
      </c>
      <c r="G21" s="170">
        <f>G14+G15+G16+G17+G18+G19+G20</f>
        <v>890</v>
      </c>
      <c r="H21" s="218"/>
      <c r="I21" s="233">
        <f t="shared" ref="I21:Y21" si="1">I14+I15+I16+I17+I18+I19+I20</f>
        <v>30.14</v>
      </c>
      <c r="J21" s="55">
        <f t="shared" si="1"/>
        <v>13.75</v>
      </c>
      <c r="K21" s="171">
        <f t="shared" si="1"/>
        <v>118.7</v>
      </c>
      <c r="L21" s="218">
        <f t="shared" si="1"/>
        <v>718.76</v>
      </c>
      <c r="M21" s="233">
        <f t="shared" si="1"/>
        <v>0.46</v>
      </c>
      <c r="N21" s="55">
        <f t="shared" si="1"/>
        <v>0.35</v>
      </c>
      <c r="O21" s="55">
        <f t="shared" si="1"/>
        <v>24.990000000000002</v>
      </c>
      <c r="P21" s="55">
        <f t="shared" si="1"/>
        <v>300.08</v>
      </c>
      <c r="Q21" s="171">
        <f t="shared" si="1"/>
        <v>1.23</v>
      </c>
      <c r="R21" s="233">
        <f t="shared" si="1"/>
        <v>107.2</v>
      </c>
      <c r="S21" s="55">
        <f t="shared" si="1"/>
        <v>440.95000000000005</v>
      </c>
      <c r="T21" s="55">
        <f t="shared" si="1"/>
        <v>135.03</v>
      </c>
      <c r="U21" s="55">
        <f t="shared" si="1"/>
        <v>8.14</v>
      </c>
      <c r="V21" s="55">
        <f t="shared" si="1"/>
        <v>1379.9199999999998</v>
      </c>
      <c r="W21" s="55">
        <f t="shared" si="1"/>
        <v>0.1298</v>
      </c>
      <c r="X21" s="55">
        <f t="shared" si="1"/>
        <v>2.4579999999999998E-2</v>
      </c>
      <c r="Y21" s="171">
        <f t="shared" si="1"/>
        <v>7.17</v>
      </c>
    </row>
    <row r="22" spans="2:25" s="32" customFormat="1" ht="39" customHeight="1" thickBot="1" x14ac:dyDescent="0.3">
      <c r="B22" s="90"/>
      <c r="C22" s="123"/>
      <c r="D22" s="85"/>
      <c r="E22" s="131"/>
      <c r="F22" s="435" t="s">
        <v>22</v>
      </c>
      <c r="G22" s="217"/>
      <c r="H22" s="131"/>
      <c r="I22" s="454"/>
      <c r="J22" s="455"/>
      <c r="K22" s="456"/>
      <c r="L22" s="231">
        <f>L21/23.5</f>
        <v>30.585531914893618</v>
      </c>
      <c r="M22" s="454"/>
      <c r="N22" s="455"/>
      <c r="O22" s="455"/>
      <c r="P22" s="455"/>
      <c r="Q22" s="456"/>
      <c r="R22" s="454"/>
      <c r="S22" s="455"/>
      <c r="T22" s="455"/>
      <c r="U22" s="455"/>
      <c r="V22" s="455"/>
      <c r="W22" s="455"/>
      <c r="X22" s="455"/>
      <c r="Y22" s="457"/>
    </row>
    <row r="23" spans="2:25" x14ac:dyDescent="0.2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topLeftCell="C1" zoomScale="60" zoomScaleNormal="60" workbookViewId="0">
      <selection activeCell="F16" sqref="F16"/>
    </sheetView>
  </sheetViews>
  <sheetFormatPr defaultRowHeight="15" x14ac:dyDescent="0.25"/>
  <cols>
    <col min="2" max="3" width="16.85546875" customWidth="1"/>
    <col min="4" max="4" width="21.8554687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4.28515625" customWidth="1"/>
    <col min="12" max="12" width="22.85546875" customWidth="1"/>
    <col min="13" max="13" width="11.28515625" customWidth="1"/>
    <col min="23" max="23" width="10.7109375" customWidth="1"/>
    <col min="24" max="24" width="12.28515625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16">
        <v>6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87" t="s">
        <v>38</v>
      </c>
      <c r="F4" s="875" t="s">
        <v>37</v>
      </c>
      <c r="G4" s="875" t="s">
        <v>26</v>
      </c>
      <c r="H4" s="875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67"/>
      <c r="Q4" s="868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48.75" customHeight="1" thickBot="1" x14ac:dyDescent="0.3">
      <c r="B5" s="873"/>
      <c r="C5" s="877"/>
      <c r="D5" s="876"/>
      <c r="E5" s="876"/>
      <c r="F5" s="876"/>
      <c r="G5" s="876"/>
      <c r="H5" s="876"/>
      <c r="I5" s="77" t="s">
        <v>27</v>
      </c>
      <c r="J5" s="254" t="s">
        <v>28</v>
      </c>
      <c r="K5" s="300" t="s">
        <v>29</v>
      </c>
      <c r="L5" s="876"/>
      <c r="M5" s="211" t="s">
        <v>30</v>
      </c>
      <c r="N5" s="211" t="s">
        <v>86</v>
      </c>
      <c r="O5" s="211" t="s">
        <v>31</v>
      </c>
      <c r="P5" s="253" t="s">
        <v>87</v>
      </c>
      <c r="Q5" s="211" t="s">
        <v>88</v>
      </c>
      <c r="R5" s="211" t="s">
        <v>32</v>
      </c>
      <c r="S5" s="211" t="s">
        <v>33</v>
      </c>
      <c r="T5" s="211" t="s">
        <v>34</v>
      </c>
      <c r="U5" s="211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32" customFormat="1" ht="28.5" customHeight="1" x14ac:dyDescent="0.25">
      <c r="B6" s="337" t="s">
        <v>6</v>
      </c>
      <c r="C6" s="86"/>
      <c r="D6" s="267">
        <v>25</v>
      </c>
      <c r="E6" s="86" t="s">
        <v>8</v>
      </c>
      <c r="F6" s="517" t="s">
        <v>157</v>
      </c>
      <c r="G6" s="86">
        <v>150</v>
      </c>
      <c r="H6" s="188"/>
      <c r="I6" s="167">
        <v>0.6</v>
      </c>
      <c r="J6" s="35">
        <v>0.45</v>
      </c>
      <c r="K6" s="38">
        <v>15.45</v>
      </c>
      <c r="L6" s="198">
        <v>70.5</v>
      </c>
      <c r="M6" s="43">
        <v>0.03</v>
      </c>
      <c r="N6" s="43">
        <v>0.05</v>
      </c>
      <c r="O6" s="33">
        <v>7.5</v>
      </c>
      <c r="P6" s="33">
        <v>0</v>
      </c>
      <c r="Q6" s="44">
        <v>0</v>
      </c>
      <c r="R6" s="167">
        <v>28.5</v>
      </c>
      <c r="S6" s="35">
        <v>24</v>
      </c>
      <c r="T6" s="35">
        <v>18</v>
      </c>
      <c r="U6" s="35">
        <v>0</v>
      </c>
      <c r="V6" s="35">
        <v>235</v>
      </c>
      <c r="W6" s="35">
        <v>1.5E-3</v>
      </c>
      <c r="X6" s="35">
        <v>0</v>
      </c>
      <c r="Y6" s="36">
        <v>0</v>
      </c>
    </row>
    <row r="7" spans="2:25" s="32" customFormat="1" ht="39" customHeight="1" x14ac:dyDescent="0.25">
      <c r="B7" s="337"/>
      <c r="C7" s="81"/>
      <c r="D7" s="276">
        <v>67</v>
      </c>
      <c r="E7" s="82" t="s">
        <v>55</v>
      </c>
      <c r="F7" s="80" t="s">
        <v>153</v>
      </c>
      <c r="G7" s="82">
        <v>150</v>
      </c>
      <c r="H7" s="68"/>
      <c r="I7" s="177">
        <v>18.86</v>
      </c>
      <c r="J7" s="21">
        <v>20.22</v>
      </c>
      <c r="K7" s="42">
        <v>2.79</v>
      </c>
      <c r="L7" s="118">
        <v>270.32</v>
      </c>
      <c r="M7" s="177">
        <v>0.08</v>
      </c>
      <c r="N7" s="20">
        <v>0.52</v>
      </c>
      <c r="O7" s="21">
        <v>0.28000000000000003</v>
      </c>
      <c r="P7" s="21">
        <v>0.23</v>
      </c>
      <c r="Q7" s="22">
        <v>2.87</v>
      </c>
      <c r="R7" s="177">
        <v>224.44</v>
      </c>
      <c r="S7" s="21">
        <v>302.56</v>
      </c>
      <c r="T7" s="21">
        <v>22.67</v>
      </c>
      <c r="U7" s="21">
        <v>2.8</v>
      </c>
      <c r="V7" s="21">
        <v>206.21</v>
      </c>
      <c r="W7" s="21">
        <v>3.5000000000000003E-2</v>
      </c>
      <c r="X7" s="21">
        <v>0.33</v>
      </c>
      <c r="Y7" s="133">
        <v>0.01</v>
      </c>
    </row>
    <row r="8" spans="2:25" s="32" customFormat="1" ht="39" customHeight="1" x14ac:dyDescent="0.25">
      <c r="B8" s="337"/>
      <c r="C8" s="81"/>
      <c r="D8" s="276">
        <v>116</v>
      </c>
      <c r="E8" s="68" t="s">
        <v>56</v>
      </c>
      <c r="F8" s="80" t="s">
        <v>70</v>
      </c>
      <c r="G8" s="68">
        <v>200</v>
      </c>
      <c r="H8" s="82"/>
      <c r="I8" s="18">
        <v>3.28</v>
      </c>
      <c r="J8" s="16">
        <v>2.56</v>
      </c>
      <c r="K8" s="19">
        <v>11.81</v>
      </c>
      <c r="L8" s="115">
        <v>83.43</v>
      </c>
      <c r="M8" s="18">
        <v>0.04</v>
      </c>
      <c r="N8" s="16">
        <v>0.14000000000000001</v>
      </c>
      <c r="O8" s="16">
        <v>0.52</v>
      </c>
      <c r="P8" s="16">
        <v>10</v>
      </c>
      <c r="Q8" s="19">
        <v>0.05</v>
      </c>
      <c r="R8" s="153">
        <v>122.5</v>
      </c>
      <c r="S8" s="16">
        <v>163.78</v>
      </c>
      <c r="T8" s="16">
        <v>67.64</v>
      </c>
      <c r="U8" s="16">
        <v>2.96</v>
      </c>
      <c r="V8" s="16">
        <v>121.18</v>
      </c>
      <c r="W8" s="16">
        <v>7.0000000000000001E-3</v>
      </c>
      <c r="X8" s="16">
        <v>1E-3</v>
      </c>
      <c r="Y8" s="37">
        <v>0.02</v>
      </c>
    </row>
    <row r="9" spans="2:25" s="32" customFormat="1" ht="39" customHeight="1" x14ac:dyDescent="0.25">
      <c r="B9" s="337"/>
      <c r="C9" s="81"/>
      <c r="D9" s="93">
        <v>121</v>
      </c>
      <c r="E9" s="79" t="s">
        <v>14</v>
      </c>
      <c r="F9" s="213" t="s">
        <v>47</v>
      </c>
      <c r="G9" s="312">
        <v>30</v>
      </c>
      <c r="H9" s="81"/>
      <c r="I9" s="18">
        <v>2.25</v>
      </c>
      <c r="J9" s="16">
        <v>0.87</v>
      </c>
      <c r="K9" s="19">
        <v>14.94</v>
      </c>
      <c r="L9" s="115">
        <v>78.599999999999994</v>
      </c>
      <c r="M9" s="18">
        <v>0.03</v>
      </c>
      <c r="N9" s="18">
        <v>0.01</v>
      </c>
      <c r="O9" s="16">
        <v>0</v>
      </c>
      <c r="P9" s="16">
        <v>0</v>
      </c>
      <c r="Q9" s="19">
        <v>0</v>
      </c>
      <c r="R9" s="153">
        <v>5.7</v>
      </c>
      <c r="S9" s="16">
        <v>19.5</v>
      </c>
      <c r="T9" s="16">
        <v>3.9</v>
      </c>
      <c r="U9" s="16">
        <v>0.36</v>
      </c>
      <c r="V9" s="16">
        <v>27.6</v>
      </c>
      <c r="W9" s="16">
        <v>0</v>
      </c>
      <c r="X9" s="16">
        <v>0</v>
      </c>
      <c r="Y9" s="37">
        <v>0</v>
      </c>
    </row>
    <row r="10" spans="2:25" s="32" customFormat="1" ht="39" customHeight="1" x14ac:dyDescent="0.25">
      <c r="B10" s="337"/>
      <c r="C10" s="81"/>
      <c r="D10" s="518"/>
      <c r="E10" s="67"/>
      <c r="F10" s="101" t="s">
        <v>21</v>
      </c>
      <c r="G10" s="519">
        <f>SUM(G6:G9)</f>
        <v>530</v>
      </c>
      <c r="H10" s="83"/>
      <c r="I10" s="520">
        <f t="shared" ref="I10:Y10" si="0">SUM(I6:I9)</f>
        <v>24.990000000000002</v>
      </c>
      <c r="J10" s="520">
        <f t="shared" si="0"/>
        <v>24.099999999999998</v>
      </c>
      <c r="K10" s="521">
        <f t="shared" si="0"/>
        <v>44.989999999999995</v>
      </c>
      <c r="L10" s="522">
        <f t="shared" si="0"/>
        <v>502.85</v>
      </c>
      <c r="M10" s="520">
        <f t="shared" si="0"/>
        <v>0.18</v>
      </c>
      <c r="N10" s="520">
        <f t="shared" si="0"/>
        <v>0.72000000000000008</v>
      </c>
      <c r="O10" s="520">
        <f t="shared" si="0"/>
        <v>8.3000000000000007</v>
      </c>
      <c r="P10" s="520">
        <f t="shared" si="0"/>
        <v>10.23</v>
      </c>
      <c r="Q10" s="521">
        <f t="shared" si="0"/>
        <v>2.92</v>
      </c>
      <c r="R10" s="523">
        <f t="shared" si="0"/>
        <v>381.14</v>
      </c>
      <c r="S10" s="520">
        <f t="shared" si="0"/>
        <v>509.84000000000003</v>
      </c>
      <c r="T10" s="520">
        <f t="shared" si="0"/>
        <v>112.21000000000001</v>
      </c>
      <c r="U10" s="520">
        <f t="shared" si="0"/>
        <v>6.12</v>
      </c>
      <c r="V10" s="520">
        <f t="shared" si="0"/>
        <v>589.99000000000012</v>
      </c>
      <c r="W10" s="520">
        <f t="shared" si="0"/>
        <v>4.3500000000000004E-2</v>
      </c>
      <c r="X10" s="520">
        <f t="shared" si="0"/>
        <v>0.33100000000000002</v>
      </c>
      <c r="Y10" s="524">
        <f t="shared" si="0"/>
        <v>0.03</v>
      </c>
    </row>
    <row r="11" spans="2:25" s="32" customFormat="1" ht="39" customHeight="1" thickBot="1" x14ac:dyDescent="0.3">
      <c r="B11" s="338"/>
      <c r="C11" s="201"/>
      <c r="D11" s="525"/>
      <c r="E11" s="526"/>
      <c r="F11" s="102" t="s">
        <v>22</v>
      </c>
      <c r="G11" s="526"/>
      <c r="H11" s="527"/>
      <c r="I11" s="528"/>
      <c r="J11" s="529"/>
      <c r="K11" s="530"/>
      <c r="L11" s="531">
        <f>L10/23.5</f>
        <v>21.397872340425533</v>
      </c>
      <c r="M11" s="528"/>
      <c r="N11" s="529"/>
      <c r="O11" s="529"/>
      <c r="P11" s="529"/>
      <c r="Q11" s="530"/>
      <c r="R11" s="532"/>
      <c r="S11" s="529"/>
      <c r="T11" s="529"/>
      <c r="U11" s="529"/>
      <c r="V11" s="529"/>
      <c r="W11" s="529"/>
      <c r="X11" s="529"/>
      <c r="Y11" s="533"/>
    </row>
    <row r="12" spans="2:25" s="32" customFormat="1" ht="39" customHeight="1" x14ac:dyDescent="0.25">
      <c r="B12" s="336" t="s">
        <v>7</v>
      </c>
      <c r="C12" s="740"/>
      <c r="D12" s="534">
        <v>9</v>
      </c>
      <c r="E12" s="535" t="s">
        <v>20</v>
      </c>
      <c r="F12" s="560" t="s">
        <v>134</v>
      </c>
      <c r="G12" s="561">
        <v>60</v>
      </c>
      <c r="H12" s="534"/>
      <c r="I12" s="34">
        <v>1.26</v>
      </c>
      <c r="J12" s="35">
        <v>4.26</v>
      </c>
      <c r="K12" s="38">
        <v>7.26</v>
      </c>
      <c r="L12" s="117">
        <v>72.48</v>
      </c>
      <c r="M12" s="34">
        <v>0.02</v>
      </c>
      <c r="N12" s="34">
        <v>0</v>
      </c>
      <c r="O12" s="35">
        <v>9.8699999999999992</v>
      </c>
      <c r="P12" s="35">
        <v>0</v>
      </c>
      <c r="Q12" s="38">
        <v>0</v>
      </c>
      <c r="R12" s="167">
        <v>30.16</v>
      </c>
      <c r="S12" s="35">
        <v>38.72</v>
      </c>
      <c r="T12" s="35">
        <v>19.489999999999998</v>
      </c>
      <c r="U12" s="35">
        <v>1.1100000000000001</v>
      </c>
      <c r="V12" s="35">
        <v>11.86</v>
      </c>
      <c r="W12" s="35">
        <v>0</v>
      </c>
      <c r="X12" s="35">
        <v>0</v>
      </c>
      <c r="Y12" s="36">
        <v>0</v>
      </c>
    </row>
    <row r="13" spans="2:25" s="32" customFormat="1" ht="39" customHeight="1" x14ac:dyDescent="0.25">
      <c r="B13" s="337"/>
      <c r="C13" s="107"/>
      <c r="D13" s="83">
        <v>236</v>
      </c>
      <c r="E13" s="92" t="s">
        <v>9</v>
      </c>
      <c r="F13" s="226" t="s">
        <v>154</v>
      </c>
      <c r="G13" s="311">
        <v>200</v>
      </c>
      <c r="H13" s="67"/>
      <c r="I13" s="154">
        <v>4.87</v>
      </c>
      <c r="J13" s="13">
        <v>4.7699999999999996</v>
      </c>
      <c r="K13" s="39">
        <v>10.9</v>
      </c>
      <c r="L13" s="69">
        <v>105.71</v>
      </c>
      <c r="M13" s="154">
        <v>0.08</v>
      </c>
      <c r="N13" s="54">
        <v>7.0000000000000007E-2</v>
      </c>
      <c r="O13" s="13">
        <v>5.87</v>
      </c>
      <c r="P13" s="13">
        <v>120</v>
      </c>
      <c r="Q13" s="39">
        <v>0</v>
      </c>
      <c r="R13" s="54">
        <v>16.07</v>
      </c>
      <c r="S13" s="13">
        <v>69.61</v>
      </c>
      <c r="T13" s="13">
        <v>20.82</v>
      </c>
      <c r="U13" s="13">
        <v>0.9</v>
      </c>
      <c r="V13" s="13">
        <v>372.27</v>
      </c>
      <c r="W13" s="13">
        <v>4.0000000000000001E-3</v>
      </c>
      <c r="X13" s="13">
        <v>0</v>
      </c>
      <c r="Y13" s="39">
        <v>0</v>
      </c>
    </row>
    <row r="14" spans="2:25" s="32" customFormat="1" ht="39" customHeight="1" x14ac:dyDescent="0.25">
      <c r="B14" s="340"/>
      <c r="C14" s="353"/>
      <c r="D14" s="82">
        <v>126</v>
      </c>
      <c r="E14" s="82" t="s">
        <v>66</v>
      </c>
      <c r="F14" s="110" t="s">
        <v>155</v>
      </c>
      <c r="G14" s="147">
        <v>90</v>
      </c>
      <c r="H14" s="82"/>
      <c r="I14" s="222">
        <v>17.02</v>
      </c>
      <c r="J14" s="60">
        <v>17.14</v>
      </c>
      <c r="K14" s="65">
        <v>3.46</v>
      </c>
      <c r="L14" s="119">
        <v>236.91</v>
      </c>
      <c r="M14" s="222">
        <v>0.05</v>
      </c>
      <c r="N14" s="60">
        <v>0.13</v>
      </c>
      <c r="O14" s="60">
        <v>1.04</v>
      </c>
      <c r="P14" s="60">
        <v>10</v>
      </c>
      <c r="Q14" s="65">
        <v>0.04</v>
      </c>
      <c r="R14" s="222">
        <v>30.83</v>
      </c>
      <c r="S14" s="60">
        <v>174.57</v>
      </c>
      <c r="T14" s="60">
        <v>22.57</v>
      </c>
      <c r="U14" s="60">
        <v>2.37</v>
      </c>
      <c r="V14" s="60">
        <v>306.13</v>
      </c>
      <c r="W14" s="60">
        <v>8.0000000000000002E-3</v>
      </c>
      <c r="X14" s="60">
        <v>0</v>
      </c>
      <c r="Y14" s="65">
        <v>0</v>
      </c>
    </row>
    <row r="15" spans="2:25" s="32" customFormat="1" ht="39" customHeight="1" x14ac:dyDescent="0.25">
      <c r="B15" s="340"/>
      <c r="C15" s="353"/>
      <c r="D15" s="83">
        <v>210</v>
      </c>
      <c r="E15" s="92" t="s">
        <v>57</v>
      </c>
      <c r="F15" s="537" t="s">
        <v>156</v>
      </c>
      <c r="G15" s="83">
        <v>150</v>
      </c>
      <c r="H15" s="67"/>
      <c r="I15" s="154">
        <v>15.82</v>
      </c>
      <c r="J15" s="13">
        <v>4.22</v>
      </c>
      <c r="K15" s="39">
        <v>32.01</v>
      </c>
      <c r="L15" s="69">
        <v>226.19</v>
      </c>
      <c r="M15" s="154">
        <v>0.47</v>
      </c>
      <c r="N15" s="54">
        <v>0.11</v>
      </c>
      <c r="O15" s="13">
        <v>0</v>
      </c>
      <c r="P15" s="13">
        <v>20</v>
      </c>
      <c r="Q15" s="39">
        <v>0.06</v>
      </c>
      <c r="R15" s="54">
        <v>59.52</v>
      </c>
      <c r="S15" s="13">
        <v>145.1</v>
      </c>
      <c r="T15" s="16">
        <v>55.97</v>
      </c>
      <c r="U15" s="13">
        <v>4.46</v>
      </c>
      <c r="V15" s="13">
        <v>444.19</v>
      </c>
      <c r="W15" s="13">
        <v>3.0000000000000001E-3</v>
      </c>
      <c r="X15" s="16">
        <v>8.0000000000000002E-3</v>
      </c>
      <c r="Y15" s="37">
        <v>0</v>
      </c>
    </row>
    <row r="16" spans="2:25" s="32" customFormat="1" ht="39" customHeight="1" x14ac:dyDescent="0.25">
      <c r="B16" s="340"/>
      <c r="C16" s="353"/>
      <c r="D16" s="82">
        <v>101</v>
      </c>
      <c r="E16" s="82" t="s">
        <v>18</v>
      </c>
      <c r="F16" s="103" t="s">
        <v>58</v>
      </c>
      <c r="G16" s="147">
        <v>200</v>
      </c>
      <c r="H16" s="68"/>
      <c r="I16" s="177">
        <v>0.64</v>
      </c>
      <c r="J16" s="21">
        <v>0.25</v>
      </c>
      <c r="K16" s="42">
        <v>16.059999999999999</v>
      </c>
      <c r="L16" s="118">
        <v>79.849999999999994</v>
      </c>
      <c r="M16" s="20">
        <v>0.01</v>
      </c>
      <c r="N16" s="20">
        <v>0.05</v>
      </c>
      <c r="O16" s="21">
        <v>0.05</v>
      </c>
      <c r="P16" s="21">
        <v>100</v>
      </c>
      <c r="Q16" s="22">
        <v>0</v>
      </c>
      <c r="R16" s="177">
        <v>10.77</v>
      </c>
      <c r="S16" s="21">
        <v>2.96</v>
      </c>
      <c r="T16" s="21">
        <v>2.96</v>
      </c>
      <c r="U16" s="21">
        <v>0.54</v>
      </c>
      <c r="V16" s="21">
        <v>8.5000000000000006E-3</v>
      </c>
      <c r="W16" s="21">
        <v>0</v>
      </c>
      <c r="X16" s="21">
        <v>0</v>
      </c>
      <c r="Y16" s="42">
        <v>0</v>
      </c>
    </row>
    <row r="17" spans="2:25" s="32" customFormat="1" ht="39" customHeight="1" x14ac:dyDescent="0.25">
      <c r="B17" s="339"/>
      <c r="C17" s="354"/>
      <c r="D17" s="136">
        <v>119</v>
      </c>
      <c r="E17" s="276" t="s">
        <v>14</v>
      </c>
      <c r="F17" s="80" t="s">
        <v>51</v>
      </c>
      <c r="G17" s="147">
        <v>20</v>
      </c>
      <c r="H17" s="68"/>
      <c r="I17" s="177">
        <v>1.52</v>
      </c>
      <c r="J17" s="21">
        <v>0.16</v>
      </c>
      <c r="K17" s="42">
        <v>9.84</v>
      </c>
      <c r="L17" s="176">
        <v>47</v>
      </c>
      <c r="M17" s="177">
        <v>0.02</v>
      </c>
      <c r="N17" s="21">
        <v>0.01</v>
      </c>
      <c r="O17" s="21">
        <v>0</v>
      </c>
      <c r="P17" s="21">
        <v>0</v>
      </c>
      <c r="Q17" s="22">
        <v>0</v>
      </c>
      <c r="R17" s="177">
        <v>4</v>
      </c>
      <c r="S17" s="21">
        <v>13</v>
      </c>
      <c r="T17" s="21">
        <v>2.8</v>
      </c>
      <c r="U17" s="21">
        <v>0.22</v>
      </c>
      <c r="V17" s="21">
        <v>18.600000000000001</v>
      </c>
      <c r="W17" s="21">
        <v>6.4000000000000005E-4</v>
      </c>
      <c r="X17" s="21">
        <v>1.1999999999999999E-3</v>
      </c>
      <c r="Y17" s="42">
        <v>2.9</v>
      </c>
    </row>
    <row r="18" spans="2:25" s="32" customFormat="1" ht="39" customHeight="1" x14ac:dyDescent="0.25">
      <c r="B18" s="339"/>
      <c r="C18" s="354"/>
      <c r="D18" s="82">
        <v>120</v>
      </c>
      <c r="E18" s="276" t="s">
        <v>15</v>
      </c>
      <c r="F18" s="80" t="s">
        <v>44</v>
      </c>
      <c r="G18" s="82">
        <v>20</v>
      </c>
      <c r="H18" s="68"/>
      <c r="I18" s="177">
        <v>1.32</v>
      </c>
      <c r="J18" s="21">
        <v>0.24</v>
      </c>
      <c r="K18" s="42">
        <v>8.0399999999999991</v>
      </c>
      <c r="L18" s="235">
        <v>39.6</v>
      </c>
      <c r="M18" s="177">
        <v>0.03</v>
      </c>
      <c r="N18" s="21">
        <v>0.02</v>
      </c>
      <c r="O18" s="21">
        <v>0</v>
      </c>
      <c r="P18" s="21">
        <v>0</v>
      </c>
      <c r="Q18" s="22">
        <v>0</v>
      </c>
      <c r="R18" s="177">
        <v>5.8</v>
      </c>
      <c r="S18" s="21">
        <v>30</v>
      </c>
      <c r="T18" s="21">
        <v>9.4</v>
      </c>
      <c r="U18" s="21">
        <v>0.78</v>
      </c>
      <c r="V18" s="21">
        <v>47</v>
      </c>
      <c r="W18" s="21">
        <v>8.8000000000000003E-4</v>
      </c>
      <c r="X18" s="21">
        <v>1E-3</v>
      </c>
      <c r="Y18" s="42">
        <v>0</v>
      </c>
    </row>
    <row r="19" spans="2:25" s="32" customFormat="1" ht="39" customHeight="1" x14ac:dyDescent="0.25">
      <c r="B19" s="340"/>
      <c r="C19" s="353"/>
      <c r="D19" s="146"/>
      <c r="E19" s="91"/>
      <c r="F19" s="101" t="s">
        <v>21</v>
      </c>
      <c r="G19" s="192">
        <f>SUM(G12:G18)</f>
        <v>740</v>
      </c>
      <c r="H19" s="79"/>
      <c r="I19" s="124">
        <f>SUM(I12:I18)</f>
        <v>42.45</v>
      </c>
      <c r="J19" s="15">
        <f t="shared" ref="J19:K19" si="1">SUM(J12:J18)</f>
        <v>31.04</v>
      </c>
      <c r="K19" s="40">
        <f t="shared" si="1"/>
        <v>87.57</v>
      </c>
      <c r="L19" s="194">
        <f>SUM(L12:L18)</f>
        <v>807.74</v>
      </c>
      <c r="M19" s="124">
        <f t="shared" ref="M19:S19" si="2">SUM(M12:M18)</f>
        <v>0.68</v>
      </c>
      <c r="N19" s="124">
        <f t="shared" si="2"/>
        <v>0.39</v>
      </c>
      <c r="O19" s="15">
        <f t="shared" si="2"/>
        <v>16.829999999999998</v>
      </c>
      <c r="P19" s="15">
        <f t="shared" si="2"/>
        <v>250</v>
      </c>
      <c r="Q19" s="40">
        <f t="shared" si="2"/>
        <v>0.1</v>
      </c>
      <c r="R19" s="538">
        <f t="shared" si="2"/>
        <v>157.15000000000003</v>
      </c>
      <c r="S19" s="15">
        <f t="shared" si="2"/>
        <v>473.96</v>
      </c>
      <c r="T19" s="15">
        <f>SUM(T18)</f>
        <v>9.4</v>
      </c>
      <c r="U19" s="15">
        <f>SUM(U18)</f>
        <v>0.78</v>
      </c>
      <c r="V19" s="15">
        <f t="shared" ref="V19:Y19" si="3">SUM(V18)</f>
        <v>47</v>
      </c>
      <c r="W19" s="15">
        <f t="shared" si="3"/>
        <v>8.8000000000000003E-4</v>
      </c>
      <c r="X19" s="15">
        <f t="shared" si="3"/>
        <v>1E-3</v>
      </c>
      <c r="Y19" s="40">
        <f t="shared" si="3"/>
        <v>0</v>
      </c>
    </row>
    <row r="20" spans="2:25" s="32" customFormat="1" ht="39" customHeight="1" thickBot="1" x14ac:dyDescent="0.3">
      <c r="B20" s="162"/>
      <c r="C20" s="539"/>
      <c r="D20" s="196"/>
      <c r="E20" s="540"/>
      <c r="F20" s="102" t="s">
        <v>22</v>
      </c>
      <c r="G20" s="196"/>
      <c r="H20" s="322"/>
      <c r="I20" s="326"/>
      <c r="J20" s="328"/>
      <c r="K20" s="329"/>
      <c r="L20" s="195">
        <f>L19/23.5</f>
        <v>34.371914893617024</v>
      </c>
      <c r="M20" s="326"/>
      <c r="N20" s="327"/>
      <c r="O20" s="328"/>
      <c r="P20" s="328"/>
      <c r="Q20" s="329"/>
      <c r="R20" s="327"/>
      <c r="S20" s="328"/>
      <c r="T20" s="541"/>
      <c r="U20" s="328"/>
      <c r="V20" s="328"/>
      <c r="W20" s="328"/>
      <c r="X20" s="541"/>
      <c r="Y20" s="542"/>
    </row>
    <row r="21" spans="2:25" x14ac:dyDescent="0.25">
      <c r="B21" s="2"/>
      <c r="C21" s="2"/>
      <c r="D21" s="4"/>
      <c r="E21" s="2"/>
      <c r="F21" s="2"/>
      <c r="G21" s="2"/>
      <c r="H21" s="9"/>
      <c r="I21" s="10"/>
      <c r="J21" s="9"/>
      <c r="K21" s="2"/>
      <c r="L21" s="12"/>
      <c r="M21" s="2"/>
      <c r="N21" s="2"/>
      <c r="O21" s="2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</sheetData>
  <mergeCells count="11">
    <mergeCell ref="H4:H5"/>
    <mergeCell ref="I4:K4"/>
    <mergeCell ref="L4:L5"/>
    <mergeCell ref="M4:Q4"/>
    <mergeCell ref="R4:Y4"/>
    <mergeCell ref="G4:G5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topLeftCell="D4" zoomScale="70" zoomScaleNormal="70" workbookViewId="0">
      <selection activeCell="F14" sqref="F14"/>
    </sheetView>
  </sheetViews>
  <sheetFormatPr defaultRowHeight="15" x14ac:dyDescent="0.25"/>
  <cols>
    <col min="2" max="3" width="16.85546875" customWidth="1"/>
    <col min="4" max="4" width="15.710937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4.5703125" customWidth="1"/>
    <col min="12" max="12" width="27.5703125" customWidth="1"/>
    <col min="13" max="13" width="11.28515625" customWidth="1"/>
    <col min="24" max="24" width="13.5703125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16">
        <v>7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78" t="s">
        <v>24</v>
      </c>
      <c r="N4" s="881"/>
      <c r="O4" s="881"/>
      <c r="P4" s="881"/>
      <c r="Q4" s="882"/>
      <c r="R4" s="878" t="s">
        <v>25</v>
      </c>
      <c r="S4" s="881"/>
      <c r="T4" s="881"/>
      <c r="U4" s="881"/>
      <c r="V4" s="881"/>
      <c r="W4" s="881"/>
      <c r="X4" s="881"/>
      <c r="Y4" s="882"/>
    </row>
    <row r="5" spans="2:25" s="17" customFormat="1" ht="46.5" thickBot="1" x14ac:dyDescent="0.3">
      <c r="B5" s="873"/>
      <c r="C5" s="873"/>
      <c r="D5" s="876"/>
      <c r="E5" s="873"/>
      <c r="F5" s="873"/>
      <c r="G5" s="873"/>
      <c r="H5" s="873"/>
      <c r="I5" s="266" t="s">
        <v>27</v>
      </c>
      <c r="J5" s="254" t="s">
        <v>28</v>
      </c>
      <c r="K5" s="307" t="s">
        <v>29</v>
      </c>
      <c r="L5" s="876"/>
      <c r="M5" s="262" t="s">
        <v>30</v>
      </c>
      <c r="N5" s="262" t="s">
        <v>86</v>
      </c>
      <c r="O5" s="262" t="s">
        <v>31</v>
      </c>
      <c r="P5" s="263" t="s">
        <v>87</v>
      </c>
      <c r="Q5" s="262" t="s">
        <v>88</v>
      </c>
      <c r="R5" s="262" t="s">
        <v>32</v>
      </c>
      <c r="S5" s="262" t="s">
        <v>33</v>
      </c>
      <c r="T5" s="262" t="s">
        <v>34</v>
      </c>
      <c r="U5" s="262" t="s">
        <v>35</v>
      </c>
      <c r="V5" s="262" t="s">
        <v>89</v>
      </c>
      <c r="W5" s="262" t="s">
        <v>90</v>
      </c>
      <c r="X5" s="262" t="s">
        <v>91</v>
      </c>
      <c r="Y5" s="305" t="s">
        <v>92</v>
      </c>
    </row>
    <row r="6" spans="2:25" s="17" customFormat="1" ht="34.5" customHeight="1" x14ac:dyDescent="0.25">
      <c r="B6" s="336" t="s">
        <v>6</v>
      </c>
      <c r="C6" s="174"/>
      <c r="D6" s="229">
        <v>1</v>
      </c>
      <c r="E6" s="331" t="s">
        <v>20</v>
      </c>
      <c r="F6" s="220" t="s">
        <v>12</v>
      </c>
      <c r="G6" s="99">
        <v>15</v>
      </c>
      <c r="H6" s="334"/>
      <c r="I6" s="199">
        <v>3.48</v>
      </c>
      <c r="J6" s="45">
        <v>4.43</v>
      </c>
      <c r="K6" s="46">
        <v>0</v>
      </c>
      <c r="L6" s="246">
        <v>54.6</v>
      </c>
      <c r="M6" s="167">
        <v>0.01</v>
      </c>
      <c r="N6" s="35">
        <v>0.05</v>
      </c>
      <c r="O6" s="35">
        <v>0.1</v>
      </c>
      <c r="P6" s="35">
        <v>40</v>
      </c>
      <c r="Q6" s="38">
        <v>0.14000000000000001</v>
      </c>
      <c r="R6" s="167">
        <v>132</v>
      </c>
      <c r="S6" s="35">
        <v>75</v>
      </c>
      <c r="T6" s="35">
        <v>5.25</v>
      </c>
      <c r="U6" s="35">
        <v>0.15</v>
      </c>
      <c r="V6" s="35">
        <v>13.2</v>
      </c>
      <c r="W6" s="35">
        <v>0</v>
      </c>
      <c r="X6" s="35">
        <v>0</v>
      </c>
      <c r="Y6" s="36">
        <v>0</v>
      </c>
    </row>
    <row r="7" spans="2:25" s="17" customFormat="1" ht="21" customHeight="1" x14ac:dyDescent="0.25">
      <c r="B7" s="337"/>
      <c r="C7" s="94"/>
      <c r="D7" s="276">
        <v>123</v>
      </c>
      <c r="E7" s="106" t="s">
        <v>55</v>
      </c>
      <c r="F7" s="103" t="s">
        <v>131</v>
      </c>
      <c r="G7" s="147">
        <v>205</v>
      </c>
      <c r="H7" s="68"/>
      <c r="I7" s="222">
        <v>7.32</v>
      </c>
      <c r="J7" s="60">
        <v>7.29</v>
      </c>
      <c r="K7" s="65">
        <v>34.18</v>
      </c>
      <c r="L7" s="247">
        <v>230.69</v>
      </c>
      <c r="M7" s="193">
        <v>0.08</v>
      </c>
      <c r="N7" s="26">
        <v>0.23</v>
      </c>
      <c r="O7" s="26">
        <v>0.88</v>
      </c>
      <c r="P7" s="26">
        <v>40</v>
      </c>
      <c r="Q7" s="285">
        <v>0.15</v>
      </c>
      <c r="R7" s="193">
        <v>188.96</v>
      </c>
      <c r="S7" s="26">
        <v>167.11</v>
      </c>
      <c r="T7" s="26">
        <v>29.71</v>
      </c>
      <c r="U7" s="26">
        <v>0.99</v>
      </c>
      <c r="V7" s="26">
        <v>248.91</v>
      </c>
      <c r="W7" s="26">
        <v>1.2999999999999999E-2</v>
      </c>
      <c r="X7" s="26">
        <v>8.0000000000000002E-3</v>
      </c>
      <c r="Y7" s="41">
        <v>0.03</v>
      </c>
    </row>
    <row r="8" spans="2:25" s="32" customFormat="1" ht="26.25" customHeight="1" x14ac:dyDescent="0.25">
      <c r="B8" s="343"/>
      <c r="C8" s="128"/>
      <c r="D8" s="91">
        <v>114</v>
      </c>
      <c r="E8" s="79" t="s">
        <v>42</v>
      </c>
      <c r="F8" s="213" t="s">
        <v>48</v>
      </c>
      <c r="G8" s="113">
        <v>200</v>
      </c>
      <c r="H8" s="79"/>
      <c r="I8" s="153">
        <v>0</v>
      </c>
      <c r="J8" s="16">
        <v>0</v>
      </c>
      <c r="K8" s="37">
        <v>7.27</v>
      </c>
      <c r="L8" s="158">
        <v>28.73</v>
      </c>
      <c r="M8" s="153">
        <v>0</v>
      </c>
      <c r="N8" s="18">
        <v>0</v>
      </c>
      <c r="O8" s="16">
        <v>0</v>
      </c>
      <c r="P8" s="16">
        <v>0</v>
      </c>
      <c r="Q8" s="37">
        <v>0</v>
      </c>
      <c r="R8" s="153">
        <v>0.26</v>
      </c>
      <c r="S8" s="16">
        <v>0.03</v>
      </c>
      <c r="T8" s="16">
        <v>0.03</v>
      </c>
      <c r="U8" s="16">
        <v>0.02</v>
      </c>
      <c r="V8" s="16">
        <v>0.28999999999999998</v>
      </c>
      <c r="W8" s="16">
        <v>0</v>
      </c>
      <c r="X8" s="16">
        <v>0</v>
      </c>
      <c r="Y8" s="37">
        <v>0</v>
      </c>
    </row>
    <row r="9" spans="2:25" s="32" customFormat="1" ht="26.25" customHeight="1" x14ac:dyDescent="0.25">
      <c r="B9" s="343"/>
      <c r="C9" s="128"/>
      <c r="D9" s="91" t="s">
        <v>104</v>
      </c>
      <c r="E9" s="79" t="s">
        <v>18</v>
      </c>
      <c r="F9" s="213" t="s">
        <v>105</v>
      </c>
      <c r="G9" s="113">
        <v>100</v>
      </c>
      <c r="H9" s="79"/>
      <c r="I9" s="153">
        <v>0</v>
      </c>
      <c r="J9" s="16">
        <v>0</v>
      </c>
      <c r="K9" s="37">
        <v>15</v>
      </c>
      <c r="L9" s="157">
        <v>60</v>
      </c>
      <c r="M9" s="153"/>
      <c r="N9" s="16"/>
      <c r="O9" s="16"/>
      <c r="P9" s="16"/>
      <c r="Q9" s="19"/>
      <c r="R9" s="153"/>
      <c r="S9" s="16"/>
      <c r="T9" s="16"/>
      <c r="U9" s="16"/>
      <c r="V9" s="16"/>
      <c r="W9" s="16"/>
      <c r="X9" s="16"/>
      <c r="Y9" s="37"/>
    </row>
    <row r="10" spans="2:25" s="32" customFormat="1" ht="26.25" customHeight="1" x14ac:dyDescent="0.25">
      <c r="B10" s="343"/>
      <c r="C10" s="128"/>
      <c r="D10" s="277">
        <v>121</v>
      </c>
      <c r="E10" s="68" t="s">
        <v>14</v>
      </c>
      <c r="F10" s="103" t="s">
        <v>47</v>
      </c>
      <c r="G10" s="147">
        <v>40</v>
      </c>
      <c r="H10" s="82"/>
      <c r="I10" s="20">
        <v>3</v>
      </c>
      <c r="J10" s="21">
        <v>1.1599999999999999</v>
      </c>
      <c r="K10" s="22">
        <v>19.920000000000002</v>
      </c>
      <c r="L10" s="118">
        <v>104.8</v>
      </c>
      <c r="M10" s="177">
        <v>0.04</v>
      </c>
      <c r="N10" s="20">
        <v>0.01</v>
      </c>
      <c r="O10" s="21">
        <v>0</v>
      </c>
      <c r="P10" s="21">
        <v>0</v>
      </c>
      <c r="Q10" s="42">
        <v>0</v>
      </c>
      <c r="R10" s="177">
        <v>7.6</v>
      </c>
      <c r="S10" s="21">
        <v>26</v>
      </c>
      <c r="T10" s="21">
        <v>5.2</v>
      </c>
      <c r="U10" s="21">
        <v>0.48</v>
      </c>
      <c r="V10" s="21">
        <v>36.799999999999997</v>
      </c>
      <c r="W10" s="21">
        <v>0</v>
      </c>
      <c r="X10" s="21">
        <v>0</v>
      </c>
      <c r="Y10" s="42">
        <v>0</v>
      </c>
    </row>
    <row r="11" spans="2:25" s="32" customFormat="1" ht="23.25" customHeight="1" x14ac:dyDescent="0.25">
      <c r="B11" s="343"/>
      <c r="C11" s="128"/>
      <c r="D11" s="276"/>
      <c r="E11" s="106"/>
      <c r="F11" s="101" t="s">
        <v>21</v>
      </c>
      <c r="G11" s="170">
        <f>SUM(G6:G10)</f>
        <v>560</v>
      </c>
      <c r="H11" s="68"/>
      <c r="I11" s="125">
        <f t="shared" ref="I11:Y11" si="0">SUM(I6:I10)</f>
        <v>13.8</v>
      </c>
      <c r="J11" s="30">
        <f t="shared" si="0"/>
        <v>12.879999999999999</v>
      </c>
      <c r="K11" s="48">
        <f t="shared" si="0"/>
        <v>76.37</v>
      </c>
      <c r="L11" s="218">
        <f t="shared" si="0"/>
        <v>478.82000000000005</v>
      </c>
      <c r="M11" s="125">
        <f t="shared" si="0"/>
        <v>0.13</v>
      </c>
      <c r="N11" s="30">
        <f t="shared" si="0"/>
        <v>0.29000000000000004</v>
      </c>
      <c r="O11" s="30">
        <f t="shared" si="0"/>
        <v>0.98</v>
      </c>
      <c r="P11" s="30">
        <f t="shared" si="0"/>
        <v>80</v>
      </c>
      <c r="Q11" s="168">
        <f t="shared" si="0"/>
        <v>0.29000000000000004</v>
      </c>
      <c r="R11" s="125">
        <f t="shared" si="0"/>
        <v>328.82000000000005</v>
      </c>
      <c r="S11" s="30">
        <f t="shared" si="0"/>
        <v>268.14</v>
      </c>
      <c r="T11" s="30">
        <f t="shared" si="0"/>
        <v>40.190000000000005</v>
      </c>
      <c r="U11" s="30">
        <f t="shared" si="0"/>
        <v>1.64</v>
      </c>
      <c r="V11" s="30">
        <f t="shared" si="0"/>
        <v>299.20000000000005</v>
      </c>
      <c r="W11" s="30">
        <f t="shared" si="0"/>
        <v>1.2999999999999999E-2</v>
      </c>
      <c r="X11" s="30">
        <f t="shared" si="0"/>
        <v>8.0000000000000002E-3</v>
      </c>
      <c r="Y11" s="48">
        <f t="shared" si="0"/>
        <v>0.03</v>
      </c>
    </row>
    <row r="12" spans="2:25" s="32" customFormat="1" ht="28.5" customHeight="1" thickBot="1" x14ac:dyDescent="0.3">
      <c r="B12" s="343"/>
      <c r="C12" s="183"/>
      <c r="D12" s="276"/>
      <c r="E12" s="106"/>
      <c r="F12" s="102" t="s">
        <v>22</v>
      </c>
      <c r="G12" s="85"/>
      <c r="H12" s="68"/>
      <c r="I12" s="155"/>
      <c r="J12" s="97"/>
      <c r="K12" s="98"/>
      <c r="L12" s="197">
        <f>L11/23.5</f>
        <v>20.375319148936171</v>
      </c>
      <c r="M12" s="165"/>
      <c r="N12" s="412"/>
      <c r="O12" s="412"/>
      <c r="P12" s="412"/>
      <c r="Q12" s="413"/>
      <c r="R12" s="280"/>
      <c r="S12" s="279"/>
      <c r="T12" s="281"/>
      <c r="U12" s="279"/>
      <c r="V12" s="279"/>
      <c r="W12" s="279"/>
      <c r="X12" s="279"/>
      <c r="Y12" s="282"/>
    </row>
    <row r="13" spans="2:25" s="17" customFormat="1" ht="33.75" customHeight="1" x14ac:dyDescent="0.25">
      <c r="B13" s="336" t="s">
        <v>7</v>
      </c>
      <c r="C13" s="174"/>
      <c r="D13" s="229">
        <v>24</v>
      </c>
      <c r="E13" s="188" t="s">
        <v>20</v>
      </c>
      <c r="F13" s="376" t="s">
        <v>81</v>
      </c>
      <c r="G13" s="380">
        <v>150</v>
      </c>
      <c r="H13" s="86"/>
      <c r="I13" s="43">
        <v>0.6</v>
      </c>
      <c r="J13" s="33">
        <v>0.6</v>
      </c>
      <c r="K13" s="44">
        <v>14.7</v>
      </c>
      <c r="L13" s="396">
        <v>70.5</v>
      </c>
      <c r="M13" s="167">
        <v>0.05</v>
      </c>
      <c r="N13" s="35">
        <v>0.03</v>
      </c>
      <c r="O13" s="35">
        <v>15</v>
      </c>
      <c r="P13" s="35">
        <v>0</v>
      </c>
      <c r="Q13" s="36">
        <v>0</v>
      </c>
      <c r="R13" s="43">
        <v>24</v>
      </c>
      <c r="S13" s="33">
        <v>16.5</v>
      </c>
      <c r="T13" s="33">
        <v>13.5</v>
      </c>
      <c r="U13" s="33">
        <v>3.3</v>
      </c>
      <c r="V13" s="33">
        <v>417</v>
      </c>
      <c r="W13" s="33">
        <v>3.0000000000000001E-3</v>
      </c>
      <c r="X13" s="33">
        <v>4.4999999999999999E-4</v>
      </c>
      <c r="Y13" s="245">
        <v>0.01</v>
      </c>
    </row>
    <row r="14" spans="2:25" s="17" customFormat="1" ht="33.75" customHeight="1" x14ac:dyDescent="0.25">
      <c r="B14" s="337"/>
      <c r="C14" s="94"/>
      <c r="D14" s="92">
        <v>310</v>
      </c>
      <c r="E14" s="83" t="s">
        <v>9</v>
      </c>
      <c r="F14" s="109" t="s">
        <v>132</v>
      </c>
      <c r="G14" s="311">
        <v>200</v>
      </c>
      <c r="H14" s="67"/>
      <c r="I14" s="154">
        <v>5.26</v>
      </c>
      <c r="J14" s="13">
        <v>4.82</v>
      </c>
      <c r="K14" s="39">
        <v>10.69</v>
      </c>
      <c r="L14" s="69">
        <v>107.93</v>
      </c>
      <c r="M14" s="154">
        <v>0.04</v>
      </c>
      <c r="N14" s="13">
        <v>0.04</v>
      </c>
      <c r="O14" s="13">
        <v>0.75</v>
      </c>
      <c r="P14" s="13">
        <v>120</v>
      </c>
      <c r="Q14" s="39">
        <v>0</v>
      </c>
      <c r="R14" s="54">
        <v>15.23</v>
      </c>
      <c r="S14" s="13">
        <v>51.48</v>
      </c>
      <c r="T14" s="13">
        <v>10.32</v>
      </c>
      <c r="U14" s="13">
        <v>0.69</v>
      </c>
      <c r="V14" s="13">
        <v>87.02</v>
      </c>
      <c r="W14" s="13">
        <v>2E-3</v>
      </c>
      <c r="X14" s="13">
        <v>0</v>
      </c>
      <c r="Y14" s="39">
        <v>0.03</v>
      </c>
    </row>
    <row r="15" spans="2:25" s="17" customFormat="1" ht="33.75" customHeight="1" x14ac:dyDescent="0.25">
      <c r="B15" s="340"/>
      <c r="C15" s="148"/>
      <c r="D15" s="276">
        <v>89</v>
      </c>
      <c r="E15" s="82" t="s">
        <v>10</v>
      </c>
      <c r="F15" s="110" t="s">
        <v>69</v>
      </c>
      <c r="G15" s="147">
        <v>90</v>
      </c>
      <c r="H15" s="68"/>
      <c r="I15" s="156">
        <v>16.559999999999999</v>
      </c>
      <c r="J15" s="56">
        <v>15.75</v>
      </c>
      <c r="K15" s="133">
        <v>2.84</v>
      </c>
      <c r="L15" s="221">
        <v>219.6</v>
      </c>
      <c r="M15" s="222">
        <v>0.05</v>
      </c>
      <c r="N15" s="60">
        <v>0.12</v>
      </c>
      <c r="O15" s="60">
        <v>1.1499999999999999</v>
      </c>
      <c r="P15" s="60">
        <v>0</v>
      </c>
      <c r="Q15" s="65">
        <v>0</v>
      </c>
      <c r="R15" s="59">
        <v>17.05</v>
      </c>
      <c r="S15" s="60">
        <v>163.25</v>
      </c>
      <c r="T15" s="60">
        <v>21.7</v>
      </c>
      <c r="U15" s="60">
        <v>2.4300000000000002</v>
      </c>
      <c r="V15" s="60">
        <v>296.55</v>
      </c>
      <c r="W15" s="60">
        <v>6.5199999999999998E-3</v>
      </c>
      <c r="X15" s="60">
        <v>2.7999999999999998E-4</v>
      </c>
      <c r="Y15" s="65">
        <v>0.05</v>
      </c>
    </row>
    <row r="16" spans="2:25" s="17" customFormat="1" ht="36" customHeight="1" x14ac:dyDescent="0.25">
      <c r="B16" s="71"/>
      <c r="C16" s="148"/>
      <c r="D16" s="276">
        <v>209</v>
      </c>
      <c r="E16" s="68" t="s">
        <v>57</v>
      </c>
      <c r="F16" s="80" t="s">
        <v>152</v>
      </c>
      <c r="G16" s="68">
        <v>150</v>
      </c>
      <c r="H16" s="82"/>
      <c r="I16" s="134">
        <v>5.77</v>
      </c>
      <c r="J16" s="56">
        <v>5.05</v>
      </c>
      <c r="K16" s="57">
        <v>34.26</v>
      </c>
      <c r="L16" s="136">
        <v>194</v>
      </c>
      <c r="M16" s="134">
        <v>7.0000000000000007E-2</v>
      </c>
      <c r="N16" s="134">
        <v>0.05</v>
      </c>
      <c r="O16" s="56">
        <v>0</v>
      </c>
      <c r="P16" s="56">
        <v>20</v>
      </c>
      <c r="Q16" s="57">
        <v>0.09</v>
      </c>
      <c r="R16" s="156">
        <v>18.02</v>
      </c>
      <c r="S16" s="56">
        <v>131.28</v>
      </c>
      <c r="T16" s="514">
        <v>70.7</v>
      </c>
      <c r="U16" s="56">
        <v>1.1000000000000001</v>
      </c>
      <c r="V16" s="56">
        <v>170.22</v>
      </c>
      <c r="W16" s="56">
        <v>0.01</v>
      </c>
      <c r="X16" s="56">
        <v>1.1999999999999999E-3</v>
      </c>
      <c r="Y16" s="133">
        <v>0</v>
      </c>
    </row>
    <row r="17" spans="2:25" s="17" customFormat="1" ht="34.5" customHeight="1" x14ac:dyDescent="0.25">
      <c r="B17" s="71"/>
      <c r="C17" s="148"/>
      <c r="D17" s="276">
        <v>216</v>
      </c>
      <c r="E17" s="83" t="s">
        <v>18</v>
      </c>
      <c r="F17" s="308" t="s">
        <v>118</v>
      </c>
      <c r="G17" s="311">
        <v>200</v>
      </c>
      <c r="H17" s="105"/>
      <c r="I17" s="153">
        <v>0.25</v>
      </c>
      <c r="J17" s="16">
        <v>0</v>
      </c>
      <c r="K17" s="37">
        <v>12.73</v>
      </c>
      <c r="L17" s="157">
        <v>51.3</v>
      </c>
      <c r="M17" s="177">
        <v>0</v>
      </c>
      <c r="N17" s="21">
        <v>0</v>
      </c>
      <c r="O17" s="21">
        <v>4.3899999999999997</v>
      </c>
      <c r="P17" s="21">
        <v>0</v>
      </c>
      <c r="Q17" s="42">
        <v>0</v>
      </c>
      <c r="R17" s="20">
        <v>0.32</v>
      </c>
      <c r="S17" s="21">
        <v>0</v>
      </c>
      <c r="T17" s="21">
        <v>0</v>
      </c>
      <c r="U17" s="21">
        <v>0.03</v>
      </c>
      <c r="V17" s="21">
        <v>0.3</v>
      </c>
      <c r="W17" s="21">
        <v>0</v>
      </c>
      <c r="X17" s="21">
        <v>0</v>
      </c>
      <c r="Y17" s="133">
        <v>0</v>
      </c>
    </row>
    <row r="18" spans="2:25" s="17" customFormat="1" ht="33.75" customHeight="1" x14ac:dyDescent="0.25">
      <c r="B18" s="71"/>
      <c r="C18" s="148"/>
      <c r="D18" s="93">
        <v>119</v>
      </c>
      <c r="E18" s="81" t="s">
        <v>14</v>
      </c>
      <c r="F18" s="321" t="s">
        <v>51</v>
      </c>
      <c r="G18" s="81">
        <v>30</v>
      </c>
      <c r="H18" s="353"/>
      <c r="I18" s="153">
        <v>2.2799999999999998</v>
      </c>
      <c r="J18" s="16">
        <v>0.24</v>
      </c>
      <c r="K18" s="19">
        <v>14.76</v>
      </c>
      <c r="L18" s="265">
        <v>70.5</v>
      </c>
      <c r="M18" s="177">
        <v>0.03</v>
      </c>
      <c r="N18" s="21">
        <v>0.01</v>
      </c>
      <c r="O18" s="21">
        <v>0</v>
      </c>
      <c r="P18" s="21">
        <v>0</v>
      </c>
      <c r="Q18" s="42">
        <v>0</v>
      </c>
      <c r="R18" s="20">
        <v>6</v>
      </c>
      <c r="S18" s="21">
        <v>19.5</v>
      </c>
      <c r="T18" s="21">
        <v>4.2</v>
      </c>
      <c r="U18" s="21">
        <v>0.33</v>
      </c>
      <c r="V18" s="21">
        <v>27.9</v>
      </c>
      <c r="W18" s="21">
        <v>9.6000000000000002E-4</v>
      </c>
      <c r="X18" s="21">
        <v>1.8E-3</v>
      </c>
      <c r="Y18" s="42">
        <v>4.3499999999999997E-3</v>
      </c>
    </row>
    <row r="19" spans="2:25" s="17" customFormat="1" ht="33.75" customHeight="1" x14ac:dyDescent="0.25">
      <c r="B19" s="71"/>
      <c r="C19" s="148"/>
      <c r="D19" s="91">
        <v>120</v>
      </c>
      <c r="E19" s="81" t="s">
        <v>15</v>
      </c>
      <c r="F19" s="321" t="s">
        <v>44</v>
      </c>
      <c r="G19" s="81">
        <v>20</v>
      </c>
      <c r="H19" s="107"/>
      <c r="I19" s="177">
        <v>1.32</v>
      </c>
      <c r="J19" s="21">
        <v>0.24</v>
      </c>
      <c r="K19" s="42">
        <v>8.0399999999999991</v>
      </c>
      <c r="L19" s="235">
        <v>39.6</v>
      </c>
      <c r="M19" s="177">
        <v>0.03</v>
      </c>
      <c r="N19" s="21">
        <v>0.02</v>
      </c>
      <c r="O19" s="21">
        <v>0</v>
      </c>
      <c r="P19" s="21">
        <v>0</v>
      </c>
      <c r="Q19" s="42">
        <v>0</v>
      </c>
      <c r="R19" s="20">
        <v>5.8</v>
      </c>
      <c r="S19" s="21">
        <v>30</v>
      </c>
      <c r="T19" s="21">
        <v>9.4</v>
      </c>
      <c r="U19" s="21">
        <v>0.78</v>
      </c>
      <c r="V19" s="21">
        <v>47</v>
      </c>
      <c r="W19" s="21">
        <v>8.8000000000000003E-4</v>
      </c>
      <c r="X19" s="21">
        <v>1E-3</v>
      </c>
      <c r="Y19" s="42">
        <v>0</v>
      </c>
    </row>
    <row r="20" spans="2:25" s="17" customFormat="1" ht="33.75" customHeight="1" x14ac:dyDescent="0.25">
      <c r="B20" s="71"/>
      <c r="C20" s="148"/>
      <c r="D20" s="350"/>
      <c r="E20" s="146"/>
      <c r="F20" s="111" t="s">
        <v>21</v>
      </c>
      <c r="G20" s="192">
        <f>SUM(G13:G19)</f>
        <v>840</v>
      </c>
      <c r="H20" s="79"/>
      <c r="I20" s="124">
        <f>SUM(I13:I19)</f>
        <v>32.04</v>
      </c>
      <c r="J20" s="15">
        <f>SUM(J13:J19)</f>
        <v>26.7</v>
      </c>
      <c r="K20" s="40">
        <f>SUM(K13:K19)</f>
        <v>98.02000000000001</v>
      </c>
      <c r="L20" s="194">
        <f>SUM(L13:L19)</f>
        <v>753.43</v>
      </c>
      <c r="M20" s="257">
        <f t="shared" ref="M20:Y20" si="1">SUM(M12:M19)</f>
        <v>0.27</v>
      </c>
      <c r="N20" s="258">
        <f t="shared" si="1"/>
        <v>0.27</v>
      </c>
      <c r="O20" s="258">
        <f t="shared" si="1"/>
        <v>21.29</v>
      </c>
      <c r="P20" s="258">
        <f t="shared" si="1"/>
        <v>140</v>
      </c>
      <c r="Q20" s="278">
        <f t="shared" si="1"/>
        <v>0.09</v>
      </c>
      <c r="R20" s="411">
        <f t="shared" si="1"/>
        <v>86.419999999999987</v>
      </c>
      <c r="S20" s="258">
        <f t="shared" si="1"/>
        <v>412.01</v>
      </c>
      <c r="T20" s="258">
        <f t="shared" si="1"/>
        <v>129.82</v>
      </c>
      <c r="U20" s="258">
        <f t="shared" si="1"/>
        <v>8.66</v>
      </c>
      <c r="V20" s="258">
        <f t="shared" si="1"/>
        <v>1045.9899999999998</v>
      </c>
      <c r="W20" s="258">
        <f t="shared" si="1"/>
        <v>2.3359999999999995E-2</v>
      </c>
      <c r="X20" s="258">
        <f t="shared" si="1"/>
        <v>4.7299999999999998E-3</v>
      </c>
      <c r="Y20" s="278">
        <f t="shared" si="1"/>
        <v>9.4349999999999989E-2</v>
      </c>
    </row>
    <row r="21" spans="2:25" s="17" customFormat="1" ht="33.75" customHeight="1" thickBot="1" x14ac:dyDescent="0.3">
      <c r="B21" s="162"/>
      <c r="C21" s="187"/>
      <c r="D21" s="351"/>
      <c r="E21" s="196"/>
      <c r="F21" s="112" t="s">
        <v>22</v>
      </c>
      <c r="G21" s="196"/>
      <c r="H21" s="322"/>
      <c r="I21" s="326"/>
      <c r="J21" s="328"/>
      <c r="K21" s="329"/>
      <c r="L21" s="195">
        <f>L20/23.5</f>
        <v>32.060851063829787</v>
      </c>
      <c r="M21" s="326"/>
      <c r="N21" s="328"/>
      <c r="O21" s="328"/>
      <c r="P21" s="328"/>
      <c r="Q21" s="329"/>
      <c r="R21" s="327"/>
      <c r="S21" s="328"/>
      <c r="T21" s="328"/>
      <c r="U21" s="328"/>
      <c r="V21" s="328"/>
      <c r="W21" s="328"/>
      <c r="X21" s="328"/>
      <c r="Y21" s="329"/>
    </row>
    <row r="22" spans="2:25" x14ac:dyDescent="0.2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s="141" customFormat="1" ht="18.75" x14ac:dyDescent="0.25">
      <c r="D23" s="178"/>
      <c r="E23" s="179"/>
      <c r="F23" s="180"/>
      <c r="G23" s="181"/>
      <c r="H23" s="179"/>
      <c r="I23" s="179"/>
      <c r="J23" s="179"/>
      <c r="K23" s="179"/>
    </row>
    <row r="24" spans="2:25" ht="18.75" x14ac:dyDescent="0.25">
      <c r="E24" s="11"/>
      <c r="F24" s="24"/>
      <c r="G24" s="25"/>
      <c r="H24" s="11"/>
      <c r="I24" s="11"/>
      <c r="J24" s="11"/>
      <c r="K24" s="11"/>
    </row>
    <row r="25" spans="2:25" x14ac:dyDescent="0.25">
      <c r="E25" s="11"/>
      <c r="F25" s="11"/>
      <c r="G25" s="11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2"/>
  <sheetViews>
    <sheetView topLeftCell="A4" zoomScale="70" zoomScaleNormal="70" workbookViewId="0">
      <selection activeCell="D15" sqref="D15"/>
    </sheetView>
  </sheetViews>
  <sheetFormatPr defaultRowHeight="15" x14ac:dyDescent="0.25"/>
  <cols>
    <col min="2" max="2" width="16.85546875" customWidth="1"/>
    <col min="3" max="3" width="11" style="5" customWidth="1"/>
    <col min="4" max="4" width="15.710937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20.7109375" customWidth="1"/>
    <col min="13" max="13" width="11.28515625" customWidth="1"/>
    <col min="23" max="24" width="9.85546875" bestFit="1" customWidth="1"/>
  </cols>
  <sheetData>
    <row r="2" spans="2:25" ht="23.25" x14ac:dyDescent="0.35">
      <c r="B2" s="315" t="s">
        <v>1</v>
      </c>
      <c r="C2" s="356"/>
      <c r="D2" s="316"/>
      <c r="E2" s="315" t="s">
        <v>3</v>
      </c>
      <c r="F2" s="315"/>
      <c r="G2" s="317" t="s">
        <v>2</v>
      </c>
      <c r="H2" s="316">
        <v>8</v>
      </c>
      <c r="I2" s="6"/>
      <c r="L2" s="8"/>
      <c r="M2" s="7"/>
      <c r="N2" s="1"/>
      <c r="O2" s="2"/>
    </row>
    <row r="3" spans="2:25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88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89" t="s">
        <v>23</v>
      </c>
      <c r="J4" s="890"/>
      <c r="K4" s="891"/>
      <c r="L4" s="875" t="s">
        <v>116</v>
      </c>
      <c r="M4" s="865" t="s">
        <v>24</v>
      </c>
      <c r="N4" s="866"/>
      <c r="O4" s="867"/>
      <c r="P4" s="867"/>
      <c r="Q4" s="867"/>
      <c r="R4" s="869" t="s">
        <v>25</v>
      </c>
      <c r="S4" s="870"/>
      <c r="T4" s="870"/>
      <c r="U4" s="870"/>
      <c r="V4" s="870"/>
      <c r="W4" s="870"/>
      <c r="X4" s="870"/>
      <c r="Y4" s="871"/>
    </row>
    <row r="5" spans="2:25" s="17" customFormat="1" ht="28.5" customHeight="1" thickBot="1" x14ac:dyDescent="0.3">
      <c r="B5" s="873"/>
      <c r="C5" s="877"/>
      <c r="D5" s="876"/>
      <c r="E5" s="873"/>
      <c r="F5" s="873"/>
      <c r="G5" s="873"/>
      <c r="H5" s="873"/>
      <c r="I5" s="260" t="s">
        <v>27</v>
      </c>
      <c r="J5" s="254" t="s">
        <v>28</v>
      </c>
      <c r="K5" s="260" t="s">
        <v>29</v>
      </c>
      <c r="L5" s="876"/>
      <c r="M5" s="211" t="s">
        <v>30</v>
      </c>
      <c r="N5" s="211" t="s">
        <v>86</v>
      </c>
      <c r="O5" s="211" t="s">
        <v>31</v>
      </c>
      <c r="P5" s="253" t="s">
        <v>87</v>
      </c>
      <c r="Q5" s="254" t="s">
        <v>88</v>
      </c>
      <c r="R5" s="211" t="s">
        <v>32</v>
      </c>
      <c r="S5" s="211" t="s">
        <v>33</v>
      </c>
      <c r="T5" s="211" t="s">
        <v>34</v>
      </c>
      <c r="U5" s="211" t="s">
        <v>35</v>
      </c>
      <c r="V5" s="211" t="s">
        <v>89</v>
      </c>
      <c r="W5" s="211" t="s">
        <v>90</v>
      </c>
      <c r="X5" s="211" t="s">
        <v>91</v>
      </c>
      <c r="Y5" s="254" t="s">
        <v>92</v>
      </c>
    </row>
    <row r="6" spans="2:25" s="17" customFormat="1" ht="26.45" customHeight="1" x14ac:dyDescent="0.25">
      <c r="B6" s="336" t="s">
        <v>6</v>
      </c>
      <c r="C6" s="371"/>
      <c r="D6" s="267">
        <v>24</v>
      </c>
      <c r="E6" s="188" t="s">
        <v>20</v>
      </c>
      <c r="F6" s="332" t="s">
        <v>81</v>
      </c>
      <c r="G6" s="86">
        <v>150</v>
      </c>
      <c r="H6" s="188"/>
      <c r="I6" s="167">
        <v>0.6</v>
      </c>
      <c r="J6" s="35">
        <v>0.6</v>
      </c>
      <c r="K6" s="38">
        <v>14.7</v>
      </c>
      <c r="L6" s="198">
        <v>70.5</v>
      </c>
      <c r="M6" s="43">
        <v>0.05</v>
      </c>
      <c r="N6" s="43">
        <v>0.03</v>
      </c>
      <c r="O6" s="33">
        <v>15</v>
      </c>
      <c r="P6" s="33">
        <v>0</v>
      </c>
      <c r="Q6" s="44">
        <v>0</v>
      </c>
      <c r="R6" s="16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4.4999999999999999E-4</v>
      </c>
      <c r="Y6" s="36">
        <v>0.01</v>
      </c>
    </row>
    <row r="7" spans="2:25" s="32" customFormat="1" ht="38.25" customHeight="1" x14ac:dyDescent="0.25">
      <c r="B7" s="343"/>
      <c r="C7" s="215"/>
      <c r="D7" s="276">
        <v>270</v>
      </c>
      <c r="E7" s="68" t="s">
        <v>10</v>
      </c>
      <c r="F7" s="103" t="s">
        <v>169</v>
      </c>
      <c r="G7" s="306">
        <v>90</v>
      </c>
      <c r="H7" s="106"/>
      <c r="I7" s="156">
        <v>24.03</v>
      </c>
      <c r="J7" s="56">
        <v>19.829999999999998</v>
      </c>
      <c r="K7" s="133">
        <v>1.61</v>
      </c>
      <c r="L7" s="221">
        <v>279.17</v>
      </c>
      <c r="M7" s="156">
        <v>0.09</v>
      </c>
      <c r="N7" s="56">
        <v>0.17</v>
      </c>
      <c r="O7" s="56">
        <v>1.85</v>
      </c>
      <c r="P7" s="56">
        <v>40</v>
      </c>
      <c r="Q7" s="57">
        <v>0.01</v>
      </c>
      <c r="R7" s="156">
        <v>23.61</v>
      </c>
      <c r="S7" s="56">
        <v>193.21</v>
      </c>
      <c r="T7" s="56">
        <v>24.96</v>
      </c>
      <c r="U7" s="56">
        <v>1.67</v>
      </c>
      <c r="V7" s="56">
        <v>300.75</v>
      </c>
      <c r="W7" s="56">
        <v>5.0000000000000001E-3</v>
      </c>
      <c r="X7" s="56">
        <v>2.0000000000000001E-4</v>
      </c>
      <c r="Y7" s="133">
        <v>0</v>
      </c>
    </row>
    <row r="8" spans="2:25" s="32" customFormat="1" ht="26.25" customHeight="1" x14ac:dyDescent="0.25">
      <c r="B8" s="343"/>
      <c r="C8" s="215"/>
      <c r="D8" s="68">
        <v>253</v>
      </c>
      <c r="E8" s="106" t="s">
        <v>57</v>
      </c>
      <c r="F8" s="103" t="s">
        <v>85</v>
      </c>
      <c r="G8" s="306">
        <v>150</v>
      </c>
      <c r="H8" s="106"/>
      <c r="I8" s="156">
        <v>4.3</v>
      </c>
      <c r="J8" s="56">
        <v>4.24</v>
      </c>
      <c r="K8" s="133">
        <v>18.77</v>
      </c>
      <c r="L8" s="221">
        <v>129.54</v>
      </c>
      <c r="M8" s="156">
        <v>0.11</v>
      </c>
      <c r="N8" s="56">
        <v>0.06</v>
      </c>
      <c r="O8" s="56">
        <v>0</v>
      </c>
      <c r="P8" s="56">
        <v>10</v>
      </c>
      <c r="Q8" s="57">
        <v>0.06</v>
      </c>
      <c r="R8" s="156">
        <v>8.69</v>
      </c>
      <c r="S8" s="56">
        <v>94.9</v>
      </c>
      <c r="T8" s="56">
        <v>62.72</v>
      </c>
      <c r="U8" s="56">
        <v>2.12</v>
      </c>
      <c r="V8" s="56">
        <v>114.82</v>
      </c>
      <c r="W8" s="56">
        <v>1.06E-3</v>
      </c>
      <c r="X8" s="56">
        <v>1.8500000000000001E-3</v>
      </c>
      <c r="Y8" s="133">
        <v>0.01</v>
      </c>
    </row>
    <row r="9" spans="2:25" s="32" customFormat="1" ht="33" customHeight="1" x14ac:dyDescent="0.25">
      <c r="B9" s="343"/>
      <c r="C9" s="215"/>
      <c r="D9" s="276">
        <v>95</v>
      </c>
      <c r="E9" s="68" t="s">
        <v>18</v>
      </c>
      <c r="F9" s="103" t="s">
        <v>100</v>
      </c>
      <c r="G9" s="306">
        <v>200</v>
      </c>
      <c r="H9" s="106"/>
      <c r="I9" s="177">
        <v>0</v>
      </c>
      <c r="J9" s="21">
        <v>0</v>
      </c>
      <c r="K9" s="42">
        <v>20.2</v>
      </c>
      <c r="L9" s="176">
        <v>81.400000000000006</v>
      </c>
      <c r="M9" s="177">
        <v>0.09</v>
      </c>
      <c r="N9" s="21">
        <v>0.1</v>
      </c>
      <c r="O9" s="21">
        <v>2.94</v>
      </c>
      <c r="P9" s="21">
        <v>80</v>
      </c>
      <c r="Q9" s="42">
        <v>0.96</v>
      </c>
      <c r="R9" s="20">
        <v>0.16</v>
      </c>
      <c r="S9" s="21">
        <v>0</v>
      </c>
      <c r="T9" s="462">
        <v>0</v>
      </c>
      <c r="U9" s="21">
        <v>0.02</v>
      </c>
      <c r="V9" s="21">
        <v>0.15</v>
      </c>
      <c r="W9" s="21">
        <v>0</v>
      </c>
      <c r="X9" s="21">
        <v>0</v>
      </c>
      <c r="Y9" s="133">
        <v>0</v>
      </c>
    </row>
    <row r="10" spans="2:25" s="32" customFormat="1" ht="26.25" customHeight="1" x14ac:dyDescent="0.25">
      <c r="B10" s="343"/>
      <c r="C10" s="215"/>
      <c r="D10" s="277">
        <v>119</v>
      </c>
      <c r="E10" s="82" t="s">
        <v>14</v>
      </c>
      <c r="F10" s="80" t="s">
        <v>51</v>
      </c>
      <c r="G10" s="147">
        <v>20</v>
      </c>
      <c r="H10" s="68"/>
      <c r="I10" s="177">
        <v>1.52</v>
      </c>
      <c r="J10" s="21">
        <v>0.16</v>
      </c>
      <c r="K10" s="42">
        <v>9.84</v>
      </c>
      <c r="L10" s="176">
        <v>47</v>
      </c>
      <c r="M10" s="177">
        <v>0.02</v>
      </c>
      <c r="N10" s="21">
        <v>0.01</v>
      </c>
      <c r="O10" s="21">
        <v>0</v>
      </c>
      <c r="P10" s="21">
        <v>0</v>
      </c>
      <c r="Q10" s="42">
        <v>0</v>
      </c>
      <c r="R10" s="20">
        <v>4</v>
      </c>
      <c r="S10" s="21">
        <v>13</v>
      </c>
      <c r="T10" s="21">
        <v>2.8</v>
      </c>
      <c r="U10" s="20">
        <v>0.22</v>
      </c>
      <c r="V10" s="21">
        <v>18.600000000000001</v>
      </c>
      <c r="W10" s="21">
        <v>6.4000000000000005E-4</v>
      </c>
      <c r="X10" s="20">
        <v>1.1999999999999999E-3</v>
      </c>
      <c r="Y10" s="42">
        <v>2.9</v>
      </c>
    </row>
    <row r="11" spans="2:25" s="32" customFormat="1" ht="23.25" customHeight="1" x14ac:dyDescent="0.25">
      <c r="B11" s="343"/>
      <c r="C11" s="215"/>
      <c r="D11" s="276">
        <v>120</v>
      </c>
      <c r="E11" s="68" t="s">
        <v>15</v>
      </c>
      <c r="F11" s="80" t="s">
        <v>13</v>
      </c>
      <c r="G11" s="82">
        <v>20</v>
      </c>
      <c r="H11" s="68"/>
      <c r="I11" s="177">
        <v>1.32</v>
      </c>
      <c r="J11" s="21">
        <v>0.24</v>
      </c>
      <c r="K11" s="42">
        <v>8.0399999999999991</v>
      </c>
      <c r="L11" s="235">
        <v>39.6</v>
      </c>
      <c r="M11" s="177">
        <v>0.03</v>
      </c>
      <c r="N11" s="20">
        <v>0.02</v>
      </c>
      <c r="O11" s="21">
        <v>0</v>
      </c>
      <c r="P11" s="21">
        <v>0</v>
      </c>
      <c r="Q11" s="42">
        <v>0</v>
      </c>
      <c r="R11" s="177">
        <v>5.8</v>
      </c>
      <c r="S11" s="21">
        <v>30</v>
      </c>
      <c r="T11" s="21">
        <v>9.4</v>
      </c>
      <c r="U11" s="21">
        <v>0.78</v>
      </c>
      <c r="V11" s="21">
        <v>47</v>
      </c>
      <c r="W11" s="21">
        <v>8.8000000000000003E-4</v>
      </c>
      <c r="X11" s="21">
        <v>1E-3</v>
      </c>
      <c r="Y11" s="42">
        <v>0</v>
      </c>
    </row>
    <row r="12" spans="2:25" s="32" customFormat="1" ht="33" customHeight="1" x14ac:dyDescent="0.25">
      <c r="B12" s="343"/>
      <c r="C12" s="215"/>
      <c r="D12" s="276"/>
      <c r="E12" s="68"/>
      <c r="F12" s="101" t="s">
        <v>21</v>
      </c>
      <c r="G12" s="170">
        <f>G6+G7+G8+G9+G10+G11</f>
        <v>630</v>
      </c>
      <c r="H12" s="173"/>
      <c r="I12" s="233">
        <f t="shared" ref="I12:Y12" si="0">I6+I7+I8+I9+I10+I11</f>
        <v>31.770000000000003</v>
      </c>
      <c r="J12" s="55">
        <f t="shared" si="0"/>
        <v>25.07</v>
      </c>
      <c r="K12" s="171">
        <f t="shared" si="0"/>
        <v>73.16</v>
      </c>
      <c r="L12" s="237">
        <f t="shared" si="0"/>
        <v>647.21</v>
      </c>
      <c r="M12" s="125">
        <f t="shared" si="0"/>
        <v>0.39</v>
      </c>
      <c r="N12" s="30">
        <f t="shared" si="0"/>
        <v>0.39</v>
      </c>
      <c r="O12" s="30">
        <f t="shared" si="0"/>
        <v>19.790000000000003</v>
      </c>
      <c r="P12" s="30">
        <f t="shared" si="0"/>
        <v>130</v>
      </c>
      <c r="Q12" s="48">
        <f t="shared" si="0"/>
        <v>1.03</v>
      </c>
      <c r="R12" s="31">
        <f t="shared" si="0"/>
        <v>66.259999999999991</v>
      </c>
      <c r="S12" s="30">
        <f t="shared" si="0"/>
        <v>347.61</v>
      </c>
      <c r="T12" s="30">
        <f t="shared" si="0"/>
        <v>113.38000000000001</v>
      </c>
      <c r="U12" s="30">
        <f t="shared" si="0"/>
        <v>8.11</v>
      </c>
      <c r="V12" s="30">
        <f t="shared" si="0"/>
        <v>898.31999999999994</v>
      </c>
      <c r="W12" s="30">
        <f t="shared" si="0"/>
        <v>1.0580000000000001E-2</v>
      </c>
      <c r="X12" s="30">
        <f t="shared" si="0"/>
        <v>4.7000000000000002E-3</v>
      </c>
      <c r="Y12" s="48">
        <f t="shared" si="0"/>
        <v>2.92</v>
      </c>
    </row>
    <row r="13" spans="2:25" s="32" customFormat="1" ht="30.75" customHeight="1" thickBot="1" x14ac:dyDescent="0.3">
      <c r="B13" s="343"/>
      <c r="C13" s="88"/>
      <c r="D13" s="276"/>
      <c r="E13" s="68"/>
      <c r="F13" s="101" t="s">
        <v>22</v>
      </c>
      <c r="G13" s="82"/>
      <c r="H13" s="68"/>
      <c r="I13" s="125"/>
      <c r="J13" s="30"/>
      <c r="K13" s="48"/>
      <c r="L13" s="237">
        <f>L12/23.5</f>
        <v>27.540851063829788</v>
      </c>
      <c r="M13" s="125"/>
      <c r="N13" s="30"/>
      <c r="O13" s="30"/>
      <c r="P13" s="30"/>
      <c r="Q13" s="48"/>
      <c r="R13" s="31"/>
      <c r="S13" s="30"/>
      <c r="T13" s="30"/>
      <c r="U13" s="30"/>
      <c r="V13" s="30"/>
      <c r="W13" s="30"/>
      <c r="X13" s="30"/>
      <c r="Y13" s="48"/>
    </row>
    <row r="14" spans="2:25" s="32" customFormat="1" ht="33.75" customHeight="1" x14ac:dyDescent="0.25">
      <c r="B14" s="463" t="s">
        <v>7</v>
      </c>
      <c r="C14" s="86"/>
      <c r="D14" s="267">
        <v>137</v>
      </c>
      <c r="E14" s="188" t="s">
        <v>20</v>
      </c>
      <c r="F14" s="212" t="s">
        <v>129</v>
      </c>
      <c r="G14" s="314">
        <v>100</v>
      </c>
      <c r="H14" s="268"/>
      <c r="I14" s="167">
        <v>0.8</v>
      </c>
      <c r="J14" s="35">
        <v>0.2</v>
      </c>
      <c r="K14" s="36">
        <v>7.5</v>
      </c>
      <c r="L14" s="689">
        <v>38</v>
      </c>
      <c r="M14" s="167">
        <v>0.06</v>
      </c>
      <c r="N14" s="34">
        <v>0.03</v>
      </c>
      <c r="O14" s="35">
        <v>38</v>
      </c>
      <c r="P14" s="35">
        <v>10</v>
      </c>
      <c r="Q14" s="36">
        <v>0</v>
      </c>
      <c r="R14" s="167">
        <v>35</v>
      </c>
      <c r="S14" s="35">
        <v>17</v>
      </c>
      <c r="T14" s="35">
        <v>11</v>
      </c>
      <c r="U14" s="35">
        <v>0.1</v>
      </c>
      <c r="V14" s="35">
        <v>155</v>
      </c>
      <c r="W14" s="35">
        <v>0</v>
      </c>
      <c r="X14" s="35">
        <v>0</v>
      </c>
      <c r="Y14" s="46">
        <v>0.15</v>
      </c>
    </row>
    <row r="15" spans="2:25" s="32" customFormat="1" ht="33.75" customHeight="1" x14ac:dyDescent="0.25">
      <c r="B15" s="96"/>
      <c r="C15" s="230"/>
      <c r="D15" s="82">
        <v>237</v>
      </c>
      <c r="E15" s="68" t="s">
        <v>9</v>
      </c>
      <c r="F15" s="103" t="s">
        <v>83</v>
      </c>
      <c r="G15" s="306">
        <v>200</v>
      </c>
      <c r="H15" s="106"/>
      <c r="I15" s="177">
        <v>1.7</v>
      </c>
      <c r="J15" s="21">
        <v>2.78</v>
      </c>
      <c r="K15" s="42">
        <v>7.17</v>
      </c>
      <c r="L15" s="176">
        <v>61.44</v>
      </c>
      <c r="M15" s="177">
        <v>0.04</v>
      </c>
      <c r="N15" s="20">
        <v>0.04</v>
      </c>
      <c r="O15" s="21">
        <v>10.09</v>
      </c>
      <c r="P15" s="21">
        <v>100</v>
      </c>
      <c r="Q15" s="42">
        <v>0.02</v>
      </c>
      <c r="R15" s="177">
        <v>34.64</v>
      </c>
      <c r="S15" s="21">
        <v>38.47</v>
      </c>
      <c r="T15" s="21">
        <v>16.440000000000001</v>
      </c>
      <c r="U15" s="21">
        <v>0.61</v>
      </c>
      <c r="V15" s="21">
        <v>268.88</v>
      </c>
      <c r="W15" s="21">
        <v>3.6900000000000001E-3</v>
      </c>
      <c r="X15" s="21">
        <v>3.6999999999999999E-4</v>
      </c>
      <c r="Y15" s="42">
        <v>0.02</v>
      </c>
    </row>
    <row r="16" spans="2:25" s="32" customFormat="1" ht="33.75" customHeight="1" x14ac:dyDescent="0.25">
      <c r="B16" s="330"/>
      <c r="C16" s="74"/>
      <c r="D16" s="276">
        <v>85</v>
      </c>
      <c r="E16" s="68" t="s">
        <v>66</v>
      </c>
      <c r="F16" s="103" t="s">
        <v>188</v>
      </c>
      <c r="G16" s="309">
        <v>90</v>
      </c>
      <c r="H16" s="68"/>
      <c r="I16" s="156">
        <v>13.81</v>
      </c>
      <c r="J16" s="56">
        <v>7.8</v>
      </c>
      <c r="K16" s="493">
        <v>7.21</v>
      </c>
      <c r="L16" s="221">
        <v>154.13</v>
      </c>
      <c r="M16" s="156">
        <v>0.18</v>
      </c>
      <c r="N16" s="134">
        <v>1.37</v>
      </c>
      <c r="O16" s="56">
        <v>10.33</v>
      </c>
      <c r="P16" s="56">
        <v>3.92</v>
      </c>
      <c r="Q16" s="133">
        <v>0.96</v>
      </c>
      <c r="R16" s="156">
        <v>16.170000000000002</v>
      </c>
      <c r="S16" s="56">
        <v>221.57</v>
      </c>
      <c r="T16" s="56">
        <v>14.02</v>
      </c>
      <c r="U16" s="56">
        <v>4.8</v>
      </c>
      <c r="V16" s="56">
        <v>194.11</v>
      </c>
      <c r="W16" s="56">
        <v>4.0000000000000001E-3</v>
      </c>
      <c r="X16" s="56">
        <v>2.7E-2</v>
      </c>
      <c r="Y16" s="133">
        <v>0</v>
      </c>
    </row>
    <row r="17" spans="2:25" s="32" customFormat="1" ht="33.75" customHeight="1" x14ac:dyDescent="0.25">
      <c r="B17" s="330"/>
      <c r="C17" s="223"/>
      <c r="D17" s="82">
        <v>64</v>
      </c>
      <c r="E17" s="106" t="s">
        <v>46</v>
      </c>
      <c r="F17" s="103" t="s">
        <v>59</v>
      </c>
      <c r="G17" s="309">
        <v>150</v>
      </c>
      <c r="H17" s="234"/>
      <c r="I17" s="156">
        <v>6.76</v>
      </c>
      <c r="J17" s="56">
        <v>3.93</v>
      </c>
      <c r="K17" s="133">
        <v>41.29</v>
      </c>
      <c r="L17" s="221">
        <v>227.48</v>
      </c>
      <c r="M17" s="156">
        <v>0.08</v>
      </c>
      <c r="N17" s="56">
        <v>0.03</v>
      </c>
      <c r="O17" s="56">
        <v>0</v>
      </c>
      <c r="P17" s="56">
        <v>10</v>
      </c>
      <c r="Q17" s="133">
        <v>0.06</v>
      </c>
      <c r="R17" s="156">
        <v>13.22</v>
      </c>
      <c r="S17" s="56">
        <v>50.76</v>
      </c>
      <c r="T17" s="56">
        <v>9.1199999999999992</v>
      </c>
      <c r="U17" s="56">
        <v>0.92</v>
      </c>
      <c r="V17" s="56">
        <v>72.489999999999995</v>
      </c>
      <c r="W17" s="56">
        <v>8.7000000000000001E-4</v>
      </c>
      <c r="X17" s="56">
        <v>4.0000000000000003E-5</v>
      </c>
      <c r="Y17" s="133">
        <v>0.01</v>
      </c>
    </row>
    <row r="18" spans="2:25" s="32" customFormat="1" ht="43.5" customHeight="1" x14ac:dyDescent="0.25">
      <c r="B18" s="330"/>
      <c r="C18" s="223"/>
      <c r="D18" s="82">
        <v>95</v>
      </c>
      <c r="E18" s="68" t="s">
        <v>18</v>
      </c>
      <c r="F18" s="103" t="s">
        <v>101</v>
      </c>
      <c r="G18" s="306">
        <v>200</v>
      </c>
      <c r="H18" s="106"/>
      <c r="I18" s="177">
        <v>0</v>
      </c>
      <c r="J18" s="21">
        <v>0</v>
      </c>
      <c r="K18" s="42">
        <v>20.05</v>
      </c>
      <c r="L18" s="176">
        <v>80.5</v>
      </c>
      <c r="M18" s="177">
        <v>0.09</v>
      </c>
      <c r="N18" s="21">
        <v>0.1</v>
      </c>
      <c r="O18" s="21">
        <v>2.94</v>
      </c>
      <c r="P18" s="21">
        <v>80</v>
      </c>
      <c r="Q18" s="42">
        <v>0.96</v>
      </c>
      <c r="R18" s="177">
        <v>0.16</v>
      </c>
      <c r="S18" s="21">
        <v>0</v>
      </c>
      <c r="T18" s="462">
        <v>0</v>
      </c>
      <c r="U18" s="21">
        <v>0.02</v>
      </c>
      <c r="V18" s="21">
        <v>0.15</v>
      </c>
      <c r="W18" s="21">
        <v>0</v>
      </c>
      <c r="X18" s="21">
        <v>0</v>
      </c>
      <c r="Y18" s="133">
        <v>0</v>
      </c>
    </row>
    <row r="19" spans="2:25" s="32" customFormat="1" ht="33.75" customHeight="1" x14ac:dyDescent="0.25">
      <c r="B19" s="330"/>
      <c r="C19" s="223"/>
      <c r="D19" s="136">
        <v>119</v>
      </c>
      <c r="E19" s="68" t="s">
        <v>14</v>
      </c>
      <c r="F19" s="80" t="s">
        <v>51</v>
      </c>
      <c r="G19" s="276">
        <v>40</v>
      </c>
      <c r="H19" s="106"/>
      <c r="I19" s="177">
        <v>3.04</v>
      </c>
      <c r="J19" s="21">
        <v>0.32</v>
      </c>
      <c r="K19" s="42">
        <v>19.68</v>
      </c>
      <c r="L19" s="235">
        <v>94</v>
      </c>
      <c r="M19" s="177">
        <v>0.04</v>
      </c>
      <c r="N19" s="21">
        <v>0.01</v>
      </c>
      <c r="O19" s="21">
        <v>0</v>
      </c>
      <c r="P19" s="21">
        <v>0</v>
      </c>
      <c r="Q19" s="42">
        <v>0</v>
      </c>
      <c r="R19" s="177">
        <v>8</v>
      </c>
      <c r="S19" s="21">
        <v>26</v>
      </c>
      <c r="T19" s="21">
        <v>5.6</v>
      </c>
      <c r="U19" s="21">
        <v>0.44</v>
      </c>
      <c r="V19" s="21">
        <v>37.200000000000003</v>
      </c>
      <c r="W19" s="21">
        <v>1E-3</v>
      </c>
      <c r="X19" s="21">
        <v>2.3999999999999998E-3</v>
      </c>
      <c r="Y19" s="42">
        <v>0</v>
      </c>
    </row>
    <row r="20" spans="2:25" s="32" customFormat="1" ht="33.75" customHeight="1" x14ac:dyDescent="0.25">
      <c r="B20" s="330"/>
      <c r="C20" s="223"/>
      <c r="D20" s="82">
        <v>120</v>
      </c>
      <c r="E20" s="106" t="s">
        <v>15</v>
      </c>
      <c r="F20" s="80" t="s">
        <v>44</v>
      </c>
      <c r="G20" s="276">
        <v>30</v>
      </c>
      <c r="H20" s="354"/>
      <c r="I20" s="177">
        <v>1.98</v>
      </c>
      <c r="J20" s="21">
        <v>0.36</v>
      </c>
      <c r="K20" s="42">
        <v>12.06</v>
      </c>
      <c r="L20" s="235">
        <v>59.4</v>
      </c>
      <c r="M20" s="177">
        <v>0.05</v>
      </c>
      <c r="N20" s="20">
        <v>0.02</v>
      </c>
      <c r="O20" s="21">
        <v>0</v>
      </c>
      <c r="P20" s="21">
        <v>0</v>
      </c>
      <c r="Q20" s="42">
        <v>0</v>
      </c>
      <c r="R20" s="177">
        <v>8.6999999999999993</v>
      </c>
      <c r="S20" s="21">
        <v>45</v>
      </c>
      <c r="T20" s="21">
        <v>14.1</v>
      </c>
      <c r="U20" s="21">
        <v>1.17</v>
      </c>
      <c r="V20" s="21">
        <v>70.5</v>
      </c>
      <c r="W20" s="21">
        <v>1.32E-3</v>
      </c>
      <c r="X20" s="21">
        <v>1.65E-3</v>
      </c>
      <c r="Y20" s="42">
        <v>0.01</v>
      </c>
    </row>
    <row r="21" spans="2:25" s="32" customFormat="1" ht="33.75" customHeight="1" x14ac:dyDescent="0.25">
      <c r="B21" s="330"/>
      <c r="C21" s="215"/>
      <c r="D21" s="108"/>
      <c r="E21" s="87"/>
      <c r="F21" s="101" t="s">
        <v>21</v>
      </c>
      <c r="G21" s="289">
        <f>G14+G15+G16+G17+G18+G19+G20</f>
        <v>810</v>
      </c>
      <c r="H21" s="852"/>
      <c r="I21" s="233">
        <f t="shared" ref="I21:Y21" si="1">I14+I15+I16+I17+I18+I19+I20</f>
        <v>28.09</v>
      </c>
      <c r="J21" s="55">
        <f t="shared" si="1"/>
        <v>15.389999999999999</v>
      </c>
      <c r="K21" s="171">
        <f t="shared" si="1"/>
        <v>114.96000000000001</v>
      </c>
      <c r="L21" s="218">
        <f t="shared" si="1"/>
        <v>714.94999999999993</v>
      </c>
      <c r="M21" s="233">
        <f t="shared" si="1"/>
        <v>0.54</v>
      </c>
      <c r="N21" s="55">
        <f t="shared" si="1"/>
        <v>1.6000000000000003</v>
      </c>
      <c r="O21" s="55">
        <f t="shared" si="1"/>
        <v>61.36</v>
      </c>
      <c r="P21" s="55">
        <f t="shared" si="1"/>
        <v>203.92000000000002</v>
      </c>
      <c r="Q21" s="171">
        <f t="shared" si="1"/>
        <v>2</v>
      </c>
      <c r="R21" s="233">
        <f t="shared" si="1"/>
        <v>115.89</v>
      </c>
      <c r="S21" s="55">
        <f t="shared" si="1"/>
        <v>398.79999999999995</v>
      </c>
      <c r="T21" s="55">
        <f t="shared" si="1"/>
        <v>70.28</v>
      </c>
      <c r="U21" s="55">
        <f t="shared" si="1"/>
        <v>8.0599999999999987</v>
      </c>
      <c r="V21" s="55">
        <f t="shared" si="1"/>
        <v>798.33</v>
      </c>
      <c r="W21" s="55">
        <f t="shared" si="1"/>
        <v>1.0879999999999999E-2</v>
      </c>
      <c r="X21" s="55">
        <f t="shared" si="1"/>
        <v>3.1459999999999995E-2</v>
      </c>
      <c r="Y21" s="171">
        <f t="shared" si="1"/>
        <v>0.19</v>
      </c>
    </row>
    <row r="22" spans="2:25" s="32" customFormat="1" ht="33.75" customHeight="1" thickBot="1" x14ac:dyDescent="0.3">
      <c r="B22" s="362"/>
      <c r="C22" s="88"/>
      <c r="D22" s="123"/>
      <c r="E22" s="85"/>
      <c r="F22" s="102" t="s">
        <v>22</v>
      </c>
      <c r="G22" s="466"/>
      <c r="H22" s="853"/>
      <c r="I22" s="454"/>
      <c r="J22" s="455"/>
      <c r="K22" s="456"/>
      <c r="L22" s="249">
        <f>L21/23.5</f>
        <v>30.423404255319145</v>
      </c>
      <c r="M22" s="454"/>
      <c r="N22" s="455"/>
      <c r="O22" s="455"/>
      <c r="P22" s="455"/>
      <c r="Q22" s="456"/>
      <c r="R22" s="454"/>
      <c r="S22" s="455"/>
      <c r="T22" s="455"/>
      <c r="U22" s="455"/>
      <c r="V22" s="455"/>
      <c r="W22" s="455"/>
      <c r="X22" s="455"/>
      <c r="Y22" s="456"/>
    </row>
    <row r="23" spans="2:25" x14ac:dyDescent="0.25">
      <c r="B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ht="18.75" x14ac:dyDescent="0.25">
      <c r="E24" s="11"/>
      <c r="F24" s="24"/>
      <c r="G24" s="25"/>
      <c r="H24" s="11"/>
      <c r="I24" s="11"/>
      <c r="J24" s="11"/>
      <c r="K24" s="11"/>
    </row>
    <row r="25" spans="2:25" ht="18.75" x14ac:dyDescent="0.25">
      <c r="C25" s="854"/>
      <c r="D25" s="76"/>
      <c r="E25" s="76"/>
      <c r="F25" s="180"/>
      <c r="G25" s="25"/>
      <c r="H25" s="11"/>
      <c r="I25" s="11"/>
      <c r="J25" s="11"/>
      <c r="K25" s="11"/>
    </row>
    <row r="26" spans="2:25" ht="15.75" x14ac:dyDescent="0.25">
      <c r="C26" s="854"/>
      <c r="D26" s="76"/>
      <c r="E26" s="76"/>
      <c r="F26" s="179"/>
      <c r="G26" s="11"/>
      <c r="H26" s="11"/>
      <c r="I26" s="11"/>
      <c r="J26" s="11"/>
      <c r="K26" s="11"/>
    </row>
    <row r="27" spans="2:25" x14ac:dyDescent="0.25">
      <c r="C27" s="178"/>
      <c r="D27" s="178"/>
      <c r="E27" s="179"/>
      <c r="F27" s="179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topLeftCell="D13" zoomScale="60" zoomScaleNormal="60" workbookViewId="0">
      <selection activeCell="L17" sqref="L17"/>
    </sheetView>
  </sheetViews>
  <sheetFormatPr defaultRowHeight="15" x14ac:dyDescent="0.25"/>
  <cols>
    <col min="2" max="3" width="21.5703125" customWidth="1"/>
    <col min="4" max="4" width="15.7109375" style="5" customWidth="1"/>
    <col min="5" max="5" width="25.85546875" customWidth="1"/>
    <col min="6" max="6" width="57.85546875" customWidth="1"/>
    <col min="7" max="7" width="16.28515625" customWidth="1"/>
    <col min="8" max="8" width="10.85546875" customWidth="1"/>
    <col min="9" max="9" width="14.85546875" bestFit="1" customWidth="1"/>
    <col min="10" max="10" width="11.28515625" customWidth="1"/>
    <col min="11" max="11" width="15.7109375" customWidth="1"/>
    <col min="12" max="12" width="22.5703125" customWidth="1"/>
    <col min="13" max="13" width="11.28515625" customWidth="1"/>
    <col min="17" max="17" width="9.140625" customWidth="1"/>
    <col min="23" max="24" width="11.140625" bestFit="1" customWidth="1"/>
  </cols>
  <sheetData>
    <row r="2" spans="2:25" ht="23.25" x14ac:dyDescent="0.35">
      <c r="B2" s="315" t="s">
        <v>1</v>
      </c>
      <c r="C2" s="315"/>
      <c r="D2" s="316"/>
      <c r="E2" s="315" t="s">
        <v>3</v>
      </c>
      <c r="F2" s="315"/>
      <c r="G2" s="317" t="s">
        <v>2</v>
      </c>
      <c r="H2" s="335">
        <v>9</v>
      </c>
      <c r="I2" s="6"/>
      <c r="L2" s="8"/>
      <c r="M2" s="7"/>
      <c r="N2" s="1"/>
      <c r="O2" s="2"/>
    </row>
    <row r="3" spans="2:25" ht="15.75" thickBot="1" x14ac:dyDescent="0.3">
      <c r="B3" s="357"/>
      <c r="C3" s="357"/>
      <c r="D3" s="356"/>
      <c r="E3" s="357"/>
      <c r="F3" s="357"/>
      <c r="G3" s="357"/>
      <c r="H3" s="357"/>
      <c r="I3" s="1"/>
      <c r="J3" s="1"/>
      <c r="K3" s="1"/>
      <c r="L3" s="1"/>
      <c r="M3" s="1"/>
      <c r="N3" s="1"/>
      <c r="O3" s="2"/>
    </row>
    <row r="4" spans="2:25" s="17" customFormat="1" ht="21.75" customHeight="1" thickBot="1" x14ac:dyDescent="0.3">
      <c r="B4" s="872" t="s">
        <v>0</v>
      </c>
      <c r="C4" s="872"/>
      <c r="D4" s="875" t="s">
        <v>115</v>
      </c>
      <c r="E4" s="872" t="s">
        <v>38</v>
      </c>
      <c r="F4" s="874" t="s">
        <v>37</v>
      </c>
      <c r="G4" s="874" t="s">
        <v>26</v>
      </c>
      <c r="H4" s="874" t="s">
        <v>36</v>
      </c>
      <c r="I4" s="878" t="s">
        <v>23</v>
      </c>
      <c r="J4" s="879"/>
      <c r="K4" s="880"/>
      <c r="L4" s="875" t="s">
        <v>116</v>
      </c>
      <c r="M4" s="865" t="s">
        <v>24</v>
      </c>
      <c r="N4" s="866"/>
      <c r="O4" s="867"/>
      <c r="P4" s="884"/>
      <c r="Q4" s="868"/>
      <c r="R4" s="869" t="s">
        <v>25</v>
      </c>
      <c r="S4" s="870"/>
      <c r="T4" s="870"/>
      <c r="U4" s="870"/>
      <c r="V4" s="870"/>
      <c r="W4" s="870"/>
      <c r="X4" s="870"/>
      <c r="Y4" s="871"/>
    </row>
    <row r="5" spans="2:25" s="17" customFormat="1" ht="50.25" customHeight="1" thickBot="1" x14ac:dyDescent="0.3">
      <c r="B5" s="873"/>
      <c r="C5" s="877"/>
      <c r="D5" s="886"/>
      <c r="E5" s="877"/>
      <c r="F5" s="877"/>
      <c r="G5" s="877"/>
      <c r="H5" s="877"/>
      <c r="I5" s="260" t="s">
        <v>27</v>
      </c>
      <c r="J5" s="387" t="s">
        <v>28</v>
      </c>
      <c r="K5" s="260" t="s">
        <v>29</v>
      </c>
      <c r="L5" s="886"/>
      <c r="M5" s="262" t="s">
        <v>30</v>
      </c>
      <c r="N5" s="262" t="s">
        <v>86</v>
      </c>
      <c r="O5" s="301" t="s">
        <v>31</v>
      </c>
      <c r="P5" s="408" t="s">
        <v>87</v>
      </c>
      <c r="Q5" s="49" t="s">
        <v>88</v>
      </c>
      <c r="R5" s="262" t="s">
        <v>32</v>
      </c>
      <c r="S5" s="262" t="s">
        <v>33</v>
      </c>
      <c r="T5" s="262" t="s">
        <v>34</v>
      </c>
      <c r="U5" s="262" t="s">
        <v>35</v>
      </c>
      <c r="V5" s="262" t="s">
        <v>89</v>
      </c>
      <c r="W5" s="262" t="s">
        <v>90</v>
      </c>
      <c r="X5" s="262" t="s">
        <v>91</v>
      </c>
      <c r="Y5" s="305" t="s">
        <v>92</v>
      </c>
    </row>
    <row r="6" spans="2:25" s="17" customFormat="1" ht="38.25" customHeight="1" x14ac:dyDescent="0.25">
      <c r="B6" s="365" t="s">
        <v>6</v>
      </c>
      <c r="C6" s="372"/>
      <c r="D6" s="403" t="s">
        <v>43</v>
      </c>
      <c r="E6" s="405" t="s">
        <v>20</v>
      </c>
      <c r="F6" s="406" t="s">
        <v>40</v>
      </c>
      <c r="G6" s="268">
        <v>17</v>
      </c>
      <c r="H6" s="386"/>
      <c r="I6" s="167">
        <v>2.48</v>
      </c>
      <c r="J6" s="35">
        <v>3.96</v>
      </c>
      <c r="K6" s="38">
        <v>0.68</v>
      </c>
      <c r="L6" s="396">
        <v>48.11</v>
      </c>
      <c r="M6" s="167"/>
      <c r="N6" s="35"/>
      <c r="O6" s="45"/>
      <c r="P6" s="290"/>
      <c r="Q6" s="38"/>
      <c r="R6" s="167"/>
      <c r="S6" s="35"/>
      <c r="T6" s="35"/>
      <c r="U6" s="35"/>
      <c r="V6" s="45"/>
      <c r="W6" s="45"/>
      <c r="X6" s="45"/>
      <c r="Y6" s="46"/>
    </row>
    <row r="7" spans="2:25" s="32" customFormat="1" ht="37.5" customHeight="1" x14ac:dyDescent="0.25">
      <c r="B7" s="343"/>
      <c r="C7" s="250"/>
      <c r="D7" s="106">
        <v>75</v>
      </c>
      <c r="E7" s="106" t="s">
        <v>10</v>
      </c>
      <c r="F7" s="407" t="s">
        <v>94</v>
      </c>
      <c r="G7" s="106">
        <v>100</v>
      </c>
      <c r="H7" s="106"/>
      <c r="I7" s="153">
        <v>14.03</v>
      </c>
      <c r="J7" s="16">
        <v>1.84</v>
      </c>
      <c r="K7" s="19">
        <v>4.88</v>
      </c>
      <c r="L7" s="264">
        <v>90.74</v>
      </c>
      <c r="M7" s="153">
        <v>0.09</v>
      </c>
      <c r="N7" s="16">
        <v>0.09</v>
      </c>
      <c r="O7" s="21">
        <v>1.36</v>
      </c>
      <c r="P7" s="21">
        <v>170</v>
      </c>
      <c r="Q7" s="19">
        <v>0.18</v>
      </c>
      <c r="R7" s="153">
        <v>40.64</v>
      </c>
      <c r="S7" s="16">
        <v>177.75</v>
      </c>
      <c r="T7" s="16">
        <v>50.26</v>
      </c>
      <c r="U7" s="16">
        <v>0.91</v>
      </c>
      <c r="V7" s="21">
        <v>373.34</v>
      </c>
      <c r="W7" s="21">
        <v>0.11799999999999999</v>
      </c>
      <c r="X7" s="21">
        <v>1.2999999999999999E-2</v>
      </c>
      <c r="Y7" s="42">
        <v>0.56000000000000005</v>
      </c>
    </row>
    <row r="8" spans="2:25" s="32" customFormat="1" ht="37.5" customHeight="1" x14ac:dyDescent="0.25">
      <c r="B8" s="343"/>
      <c r="C8" s="354"/>
      <c r="D8" s="106">
        <v>226</v>
      </c>
      <c r="E8" s="106" t="s">
        <v>57</v>
      </c>
      <c r="F8" s="407" t="s">
        <v>170</v>
      </c>
      <c r="G8" s="106">
        <v>150</v>
      </c>
      <c r="H8" s="106"/>
      <c r="I8" s="430">
        <v>3.23</v>
      </c>
      <c r="J8" s="431">
        <v>5.1100000000000003</v>
      </c>
      <c r="K8" s="432">
        <v>25.3</v>
      </c>
      <c r="L8" s="433">
        <v>159.79</v>
      </c>
      <c r="M8" s="177">
        <v>0.15</v>
      </c>
      <c r="N8" s="21">
        <v>0.1</v>
      </c>
      <c r="O8" s="21">
        <v>13.63</v>
      </c>
      <c r="P8" s="21">
        <v>20</v>
      </c>
      <c r="Q8" s="22">
        <v>0.06</v>
      </c>
      <c r="R8" s="177">
        <v>19.670000000000002</v>
      </c>
      <c r="S8" s="21">
        <v>88.08</v>
      </c>
      <c r="T8" s="21">
        <v>34.68</v>
      </c>
      <c r="U8" s="21">
        <v>1.41</v>
      </c>
      <c r="V8" s="21">
        <v>806.84</v>
      </c>
      <c r="W8" s="21">
        <v>7.0000000000000001E-3</v>
      </c>
      <c r="X8" s="21">
        <v>0</v>
      </c>
      <c r="Y8" s="42">
        <v>0</v>
      </c>
    </row>
    <row r="9" spans="2:25" s="32" customFormat="1" ht="37.5" customHeight="1" x14ac:dyDescent="0.25">
      <c r="B9" s="343"/>
      <c r="C9" s="392"/>
      <c r="D9" s="106">
        <v>98</v>
      </c>
      <c r="E9" s="106" t="s">
        <v>18</v>
      </c>
      <c r="F9" s="344" t="s">
        <v>17</v>
      </c>
      <c r="G9" s="234">
        <v>200</v>
      </c>
      <c r="H9" s="106"/>
      <c r="I9" s="177">
        <v>0.37</v>
      </c>
      <c r="J9" s="21">
        <v>0</v>
      </c>
      <c r="K9" s="22">
        <v>14.85</v>
      </c>
      <c r="L9" s="243">
        <v>59.48</v>
      </c>
      <c r="M9" s="177">
        <v>0</v>
      </c>
      <c r="N9" s="21">
        <v>0</v>
      </c>
      <c r="O9" s="21">
        <v>0</v>
      </c>
      <c r="P9" s="21">
        <v>0</v>
      </c>
      <c r="Q9" s="22">
        <v>0</v>
      </c>
      <c r="R9" s="177">
        <v>0.21</v>
      </c>
      <c r="S9" s="21">
        <v>0</v>
      </c>
      <c r="T9" s="21">
        <v>0</v>
      </c>
      <c r="U9" s="21">
        <v>0.02</v>
      </c>
      <c r="V9" s="21">
        <v>0.2</v>
      </c>
      <c r="W9" s="21">
        <v>0</v>
      </c>
      <c r="X9" s="21">
        <v>0</v>
      </c>
      <c r="Y9" s="133">
        <v>0</v>
      </c>
    </row>
    <row r="10" spans="2:25" s="32" customFormat="1" ht="37.5" customHeight="1" x14ac:dyDescent="0.25">
      <c r="B10" s="343"/>
      <c r="C10" s="392"/>
      <c r="D10" s="404">
        <v>119</v>
      </c>
      <c r="E10" s="106" t="s">
        <v>14</v>
      </c>
      <c r="F10" s="407" t="s">
        <v>51</v>
      </c>
      <c r="G10" s="106">
        <v>35</v>
      </c>
      <c r="H10" s="106"/>
      <c r="I10" s="177">
        <v>2.66</v>
      </c>
      <c r="J10" s="21">
        <v>0.28000000000000003</v>
      </c>
      <c r="K10" s="22">
        <v>17.22</v>
      </c>
      <c r="L10" s="243">
        <v>82.25</v>
      </c>
      <c r="M10" s="177">
        <v>0.04</v>
      </c>
      <c r="N10" s="21">
        <v>0.01</v>
      </c>
      <c r="O10" s="21">
        <v>0</v>
      </c>
      <c r="P10" s="21">
        <v>0</v>
      </c>
      <c r="Q10" s="22">
        <v>0</v>
      </c>
      <c r="R10" s="177">
        <v>7</v>
      </c>
      <c r="S10" s="21">
        <v>22.75</v>
      </c>
      <c r="T10" s="21">
        <v>4.9000000000000004</v>
      </c>
      <c r="U10" s="21">
        <v>0.38</v>
      </c>
      <c r="V10" s="21">
        <v>32.549999999999997</v>
      </c>
      <c r="W10" s="21">
        <v>1E-3</v>
      </c>
      <c r="X10" s="21">
        <v>2E-3</v>
      </c>
      <c r="Y10" s="42">
        <v>0</v>
      </c>
    </row>
    <row r="11" spans="2:25" s="32" customFormat="1" ht="36" customHeight="1" x14ac:dyDescent="0.25">
      <c r="B11" s="343"/>
      <c r="C11" s="392"/>
      <c r="D11" s="106">
        <v>120</v>
      </c>
      <c r="E11" s="106" t="s">
        <v>15</v>
      </c>
      <c r="F11" s="407" t="s">
        <v>13</v>
      </c>
      <c r="G11" s="106">
        <v>20</v>
      </c>
      <c r="H11" s="106"/>
      <c r="I11" s="177">
        <v>1.32</v>
      </c>
      <c r="J11" s="21">
        <v>0.24</v>
      </c>
      <c r="K11" s="22">
        <v>8.0399999999999991</v>
      </c>
      <c r="L11" s="243">
        <v>39.6</v>
      </c>
      <c r="M11" s="177">
        <v>0.03</v>
      </c>
      <c r="N11" s="21">
        <v>0.02</v>
      </c>
      <c r="O11" s="21">
        <v>0</v>
      </c>
      <c r="P11" s="21">
        <v>0</v>
      </c>
      <c r="Q11" s="22">
        <v>0</v>
      </c>
      <c r="R11" s="177">
        <v>5.8</v>
      </c>
      <c r="S11" s="21">
        <v>30</v>
      </c>
      <c r="T11" s="21">
        <v>9.4</v>
      </c>
      <c r="U11" s="21">
        <v>0.78</v>
      </c>
      <c r="V11" s="21">
        <v>47</v>
      </c>
      <c r="W11" s="21">
        <v>8.8000000000000003E-4</v>
      </c>
      <c r="X11" s="21">
        <v>1E-3</v>
      </c>
      <c r="Y11" s="42">
        <v>0</v>
      </c>
    </row>
    <row r="12" spans="2:25" s="32" customFormat="1" ht="31.5" customHeight="1" x14ac:dyDescent="0.25">
      <c r="B12" s="343"/>
      <c r="C12" s="354"/>
      <c r="D12" s="106"/>
      <c r="E12" s="106"/>
      <c r="F12" s="378" t="s">
        <v>21</v>
      </c>
      <c r="G12" s="173">
        <f>SUM(G6:G11)</f>
        <v>522</v>
      </c>
      <c r="H12" s="106"/>
      <c r="I12" s="185">
        <f>SUM(I6:I11)</f>
        <v>24.09</v>
      </c>
      <c r="J12" s="21">
        <f t="shared" ref="J12:Y12" si="0">SUM(J6:J11)</f>
        <v>11.43</v>
      </c>
      <c r="K12" s="20">
        <f t="shared" si="0"/>
        <v>70.97</v>
      </c>
      <c r="L12" s="272">
        <f t="shared" si="0"/>
        <v>479.97</v>
      </c>
      <c r="M12" s="185">
        <f t="shared" si="0"/>
        <v>0.30999999999999994</v>
      </c>
      <c r="N12" s="21">
        <f t="shared" si="0"/>
        <v>0.22</v>
      </c>
      <c r="O12" s="21">
        <f t="shared" si="0"/>
        <v>14.99</v>
      </c>
      <c r="P12" s="21">
        <f t="shared" si="0"/>
        <v>190</v>
      </c>
      <c r="Q12" s="20">
        <f t="shared" si="0"/>
        <v>0.24</v>
      </c>
      <c r="R12" s="185">
        <f t="shared" si="0"/>
        <v>73.320000000000007</v>
      </c>
      <c r="S12" s="21">
        <f t="shared" si="0"/>
        <v>318.58</v>
      </c>
      <c r="T12" s="21">
        <f t="shared" si="0"/>
        <v>99.240000000000009</v>
      </c>
      <c r="U12" s="21">
        <f t="shared" si="0"/>
        <v>3.5</v>
      </c>
      <c r="V12" s="21">
        <f t="shared" si="0"/>
        <v>1259.93</v>
      </c>
      <c r="W12" s="21">
        <f t="shared" si="0"/>
        <v>0.12687999999999999</v>
      </c>
      <c r="X12" s="21">
        <f t="shared" si="0"/>
        <v>1.6E-2</v>
      </c>
      <c r="Y12" s="374">
        <f t="shared" si="0"/>
        <v>0.56000000000000005</v>
      </c>
    </row>
    <row r="13" spans="2:25" s="32" customFormat="1" ht="45" customHeight="1" thickBot="1" x14ac:dyDescent="0.3">
      <c r="B13" s="343"/>
      <c r="C13" s="467"/>
      <c r="D13" s="108"/>
      <c r="E13" s="108"/>
      <c r="F13" s="420" t="s">
        <v>22</v>
      </c>
      <c r="G13" s="186"/>
      <c r="H13" s="108"/>
      <c r="I13" s="126"/>
      <c r="J13" s="62"/>
      <c r="K13" s="114"/>
      <c r="L13" s="468">
        <f>L12/23.5</f>
        <v>20.424255319148937</v>
      </c>
      <c r="M13" s="126"/>
      <c r="N13" s="62"/>
      <c r="O13" s="62"/>
      <c r="P13" s="62"/>
      <c r="Q13" s="114"/>
      <c r="R13" s="126"/>
      <c r="S13" s="62"/>
      <c r="T13" s="62"/>
      <c r="U13" s="62"/>
      <c r="V13" s="62"/>
      <c r="W13" s="62"/>
      <c r="X13" s="62"/>
      <c r="Y13" s="64"/>
    </row>
    <row r="14" spans="2:25" s="32" customFormat="1" ht="44.25" customHeight="1" x14ac:dyDescent="0.25">
      <c r="B14" s="463" t="s">
        <v>7</v>
      </c>
      <c r="C14" s="447"/>
      <c r="D14" s="99">
        <v>172</v>
      </c>
      <c r="E14" s="229" t="s">
        <v>20</v>
      </c>
      <c r="F14" s="464" t="s">
        <v>183</v>
      </c>
      <c r="G14" s="487">
        <v>60</v>
      </c>
      <c r="H14" s="331"/>
      <c r="I14" s="199">
        <v>1.75</v>
      </c>
      <c r="J14" s="45">
        <v>0.11</v>
      </c>
      <c r="K14" s="46">
        <v>3.55</v>
      </c>
      <c r="L14" s="473">
        <v>21.6</v>
      </c>
      <c r="M14" s="199">
        <v>0.05</v>
      </c>
      <c r="N14" s="45">
        <v>0.02</v>
      </c>
      <c r="O14" s="45">
        <v>2.4</v>
      </c>
      <c r="P14" s="45">
        <v>20</v>
      </c>
      <c r="Q14" s="227">
        <v>0</v>
      </c>
      <c r="R14" s="199">
        <v>10.56</v>
      </c>
      <c r="S14" s="45">
        <v>32.36</v>
      </c>
      <c r="T14" s="45">
        <v>10.96</v>
      </c>
      <c r="U14" s="45">
        <v>0.37</v>
      </c>
      <c r="V14" s="45">
        <v>49.3</v>
      </c>
      <c r="W14" s="45">
        <v>3.0000000000000001E-3</v>
      </c>
      <c r="X14" s="45">
        <v>1E-3</v>
      </c>
      <c r="Y14" s="46">
        <v>0</v>
      </c>
    </row>
    <row r="15" spans="2:25" s="32" customFormat="1" ht="33.75" customHeight="1" x14ac:dyDescent="0.25">
      <c r="B15" s="96"/>
      <c r="C15" s="250"/>
      <c r="D15" s="83">
        <v>32</v>
      </c>
      <c r="E15" s="67" t="s">
        <v>9</v>
      </c>
      <c r="F15" s="226" t="s">
        <v>49</v>
      </c>
      <c r="G15" s="313">
        <v>200</v>
      </c>
      <c r="H15" s="105"/>
      <c r="I15" s="154">
        <v>5.89</v>
      </c>
      <c r="J15" s="13">
        <v>8.82</v>
      </c>
      <c r="K15" s="39">
        <v>9.61</v>
      </c>
      <c r="L15" s="93">
        <v>142.19999999999999</v>
      </c>
      <c r="M15" s="154">
        <v>0.05</v>
      </c>
      <c r="N15" s="13">
        <v>0.08</v>
      </c>
      <c r="O15" s="13">
        <v>4.24</v>
      </c>
      <c r="P15" s="13">
        <v>130</v>
      </c>
      <c r="Q15" s="23">
        <v>7.0000000000000007E-2</v>
      </c>
      <c r="R15" s="154">
        <v>32.9</v>
      </c>
      <c r="S15" s="13">
        <v>83.64</v>
      </c>
      <c r="T15" s="29">
        <v>22.75</v>
      </c>
      <c r="U15" s="13">
        <v>1.44</v>
      </c>
      <c r="V15" s="13">
        <v>320.87</v>
      </c>
      <c r="W15" s="13">
        <v>6.45E-3</v>
      </c>
      <c r="X15" s="13">
        <v>4.8000000000000001E-4</v>
      </c>
      <c r="Y15" s="39">
        <v>0.04</v>
      </c>
    </row>
    <row r="16" spans="2:25" s="32" customFormat="1" ht="33.75" customHeight="1" x14ac:dyDescent="0.25">
      <c r="B16" s="96"/>
      <c r="C16" s="354"/>
      <c r="D16" s="82">
        <v>86</v>
      </c>
      <c r="E16" s="276" t="s">
        <v>10</v>
      </c>
      <c r="F16" s="110" t="s">
        <v>192</v>
      </c>
      <c r="G16" s="96">
        <v>240</v>
      </c>
      <c r="H16" s="76"/>
      <c r="I16" s="415">
        <v>16.829999999999998</v>
      </c>
      <c r="J16" s="30">
        <v>16.41</v>
      </c>
      <c r="K16" s="133">
        <v>24.59</v>
      </c>
      <c r="L16" s="277">
        <v>313.35000000000002</v>
      </c>
      <c r="M16" s="156">
        <v>0.18</v>
      </c>
      <c r="N16" s="56">
        <v>0.19</v>
      </c>
      <c r="O16" s="56">
        <v>13.9</v>
      </c>
      <c r="P16" s="56">
        <v>10</v>
      </c>
      <c r="Q16" s="57">
        <v>0</v>
      </c>
      <c r="R16" s="156">
        <v>31.56</v>
      </c>
      <c r="S16" s="56">
        <v>216.95</v>
      </c>
      <c r="T16" s="56">
        <v>50.69</v>
      </c>
      <c r="U16" s="56">
        <v>3.35</v>
      </c>
      <c r="V16" s="56">
        <v>984.63</v>
      </c>
      <c r="W16" s="56">
        <v>1.2E-2</v>
      </c>
      <c r="X16" s="56">
        <v>0</v>
      </c>
      <c r="Y16" s="133">
        <v>0</v>
      </c>
    </row>
    <row r="17" spans="2:25" s="32" customFormat="1" ht="43.5" customHeight="1" x14ac:dyDescent="0.25">
      <c r="B17" s="58"/>
      <c r="C17" s="392"/>
      <c r="D17" s="82">
        <v>107</v>
      </c>
      <c r="E17" s="276" t="s">
        <v>18</v>
      </c>
      <c r="F17" s="110" t="s">
        <v>97</v>
      </c>
      <c r="G17" s="147">
        <v>200</v>
      </c>
      <c r="H17" s="68"/>
      <c r="I17" s="177">
        <v>0.2</v>
      </c>
      <c r="J17" s="21">
        <v>0</v>
      </c>
      <c r="K17" s="42">
        <v>24</v>
      </c>
      <c r="L17" s="374">
        <v>100</v>
      </c>
      <c r="M17" s="177">
        <v>0.08</v>
      </c>
      <c r="N17" s="21"/>
      <c r="O17" s="21">
        <v>50</v>
      </c>
      <c r="P17" s="21">
        <v>82</v>
      </c>
      <c r="Q17" s="22"/>
      <c r="R17" s="177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42">
        <v>0</v>
      </c>
    </row>
    <row r="18" spans="2:25" s="32" customFormat="1" ht="33.75" customHeight="1" x14ac:dyDescent="0.25">
      <c r="B18" s="58"/>
      <c r="C18" s="392"/>
      <c r="D18" s="136">
        <v>119</v>
      </c>
      <c r="E18" s="276" t="s">
        <v>14</v>
      </c>
      <c r="F18" s="129" t="s">
        <v>51</v>
      </c>
      <c r="G18" s="82">
        <v>35</v>
      </c>
      <c r="H18" s="106"/>
      <c r="I18" s="177">
        <v>2.66</v>
      </c>
      <c r="J18" s="21">
        <v>0.28000000000000003</v>
      </c>
      <c r="K18" s="22">
        <v>17.22</v>
      </c>
      <c r="L18" s="175">
        <v>82.25</v>
      </c>
      <c r="M18" s="177">
        <v>0.04</v>
      </c>
      <c r="N18" s="21">
        <v>0.01</v>
      </c>
      <c r="O18" s="21">
        <v>0</v>
      </c>
      <c r="P18" s="21">
        <v>0</v>
      </c>
      <c r="Q18" s="22">
        <v>0</v>
      </c>
      <c r="R18" s="177">
        <v>7</v>
      </c>
      <c r="S18" s="21">
        <v>22.75</v>
      </c>
      <c r="T18" s="21">
        <v>4.9000000000000004</v>
      </c>
      <c r="U18" s="21">
        <v>0.38</v>
      </c>
      <c r="V18" s="21">
        <v>32.549999999999997</v>
      </c>
      <c r="W18" s="21">
        <v>1E-3</v>
      </c>
      <c r="X18" s="21">
        <v>2E-3</v>
      </c>
      <c r="Y18" s="42">
        <v>0</v>
      </c>
    </row>
    <row r="19" spans="2:25" s="32" customFormat="1" ht="33.75" customHeight="1" x14ac:dyDescent="0.25">
      <c r="B19" s="58"/>
      <c r="C19" s="392"/>
      <c r="D19" s="82">
        <v>120</v>
      </c>
      <c r="E19" s="276" t="s">
        <v>15</v>
      </c>
      <c r="F19" s="129" t="s">
        <v>44</v>
      </c>
      <c r="G19" s="82">
        <v>30</v>
      </c>
      <c r="H19" s="354"/>
      <c r="I19" s="177">
        <v>1.98</v>
      </c>
      <c r="J19" s="166">
        <v>0.36</v>
      </c>
      <c r="K19" s="42">
        <v>12.06</v>
      </c>
      <c r="L19" s="851">
        <v>59.4</v>
      </c>
      <c r="M19" s="177">
        <v>0.05</v>
      </c>
      <c r="N19" s="20">
        <v>0.02</v>
      </c>
      <c r="O19" s="21">
        <v>0</v>
      </c>
      <c r="P19" s="21">
        <v>0</v>
      </c>
      <c r="Q19" s="42">
        <v>0</v>
      </c>
      <c r="R19" s="177">
        <v>8.6999999999999993</v>
      </c>
      <c r="S19" s="21">
        <v>45</v>
      </c>
      <c r="T19" s="21">
        <v>14.1</v>
      </c>
      <c r="U19" s="21">
        <v>1.17</v>
      </c>
      <c r="V19" s="21">
        <v>70.5</v>
      </c>
      <c r="W19" s="21">
        <v>1.32E-3</v>
      </c>
      <c r="X19" s="21">
        <v>1.65E-3</v>
      </c>
      <c r="Y19" s="42">
        <v>0.01</v>
      </c>
    </row>
    <row r="20" spans="2:25" s="32" customFormat="1" ht="33.75" customHeight="1" x14ac:dyDescent="0.25">
      <c r="B20" s="58"/>
      <c r="C20" s="354"/>
      <c r="D20" s="82"/>
      <c r="E20" s="68"/>
      <c r="F20" s="378" t="s">
        <v>21</v>
      </c>
      <c r="G20" s="173">
        <f>SUM(G14:G19)</f>
        <v>765</v>
      </c>
      <c r="H20" s="106"/>
      <c r="I20" s="106">
        <f t="shared" ref="I20:Y20" si="1">SUM(I14:I19)</f>
        <v>29.31</v>
      </c>
      <c r="J20" s="30">
        <f t="shared" si="1"/>
        <v>25.98</v>
      </c>
      <c r="K20" s="68">
        <f t="shared" si="1"/>
        <v>91.03</v>
      </c>
      <c r="L20" s="170">
        <f t="shared" si="1"/>
        <v>718.8</v>
      </c>
      <c r="M20" s="106">
        <f t="shared" si="1"/>
        <v>0.45</v>
      </c>
      <c r="N20" s="30">
        <f t="shared" si="1"/>
        <v>0.32000000000000006</v>
      </c>
      <c r="O20" s="30">
        <f t="shared" si="1"/>
        <v>70.539999999999992</v>
      </c>
      <c r="P20" s="30">
        <f t="shared" si="1"/>
        <v>242</v>
      </c>
      <c r="Q20" s="68">
        <f t="shared" si="1"/>
        <v>7.0000000000000007E-2</v>
      </c>
      <c r="R20" s="106">
        <f t="shared" si="1"/>
        <v>90.72</v>
      </c>
      <c r="S20" s="30">
        <f t="shared" si="1"/>
        <v>400.7</v>
      </c>
      <c r="T20" s="30">
        <f t="shared" si="1"/>
        <v>103.4</v>
      </c>
      <c r="U20" s="30">
        <f t="shared" si="1"/>
        <v>6.71</v>
      </c>
      <c r="V20" s="30">
        <f t="shared" si="1"/>
        <v>1457.85</v>
      </c>
      <c r="W20" s="30">
        <f t="shared" si="1"/>
        <v>2.3769999999999999E-2</v>
      </c>
      <c r="X20" s="30">
        <f t="shared" si="1"/>
        <v>5.13E-3</v>
      </c>
      <c r="Y20" s="276">
        <f t="shared" si="1"/>
        <v>0.05</v>
      </c>
    </row>
    <row r="21" spans="2:25" s="32" customFormat="1" ht="33.75" customHeight="1" thickBot="1" x14ac:dyDescent="0.3">
      <c r="B21" s="470"/>
      <c r="C21" s="434"/>
      <c r="D21" s="85"/>
      <c r="E21" s="131"/>
      <c r="F21" s="435" t="s">
        <v>22</v>
      </c>
      <c r="G21" s="471"/>
      <c r="H21" s="123"/>
      <c r="I21" s="127"/>
      <c r="J21" s="494"/>
      <c r="K21" s="73"/>
      <c r="L21" s="121">
        <f>L20/23.5</f>
        <v>30.587234042553188</v>
      </c>
      <c r="M21" s="127"/>
      <c r="N21" s="47"/>
      <c r="O21" s="47"/>
      <c r="P21" s="47"/>
      <c r="Q21" s="78"/>
      <c r="R21" s="127"/>
      <c r="S21" s="47"/>
      <c r="T21" s="47"/>
      <c r="U21" s="47"/>
      <c r="V21" s="47"/>
      <c r="W21" s="47"/>
      <c r="X21" s="47"/>
      <c r="Y21" s="73"/>
    </row>
    <row r="22" spans="2:25" x14ac:dyDescent="0.2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.75" x14ac:dyDescent="0.25">
      <c r="B23" s="224"/>
      <c r="C23" s="224"/>
      <c r="D23" s="179"/>
      <c r="E23" s="138"/>
      <c r="F23" s="24"/>
      <c r="G23" s="25"/>
      <c r="H23" s="11"/>
      <c r="I23" s="9"/>
      <c r="J23" s="11"/>
      <c r="K23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 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19день </vt:lpstr>
      <vt:lpstr>20 день</vt:lpstr>
      <vt:lpstr>21день</vt:lpstr>
      <vt:lpstr>22 день</vt:lpstr>
      <vt:lpstr>23 день</vt:lpstr>
      <vt:lpstr>24день </vt:lpstr>
      <vt:lpstr>'10 день'!Область_печати</vt:lpstr>
      <vt:lpstr>'21день'!Область_печати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2023-10-24T09:22:42Z</dcterms:modified>
</cp:coreProperties>
</file>