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160" yWindow="-165" windowWidth="24240" windowHeight="11520" tabRatio="827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день" sheetId="34" r:id="rId6"/>
    <sheet name="7день" sheetId="16" r:id="rId7"/>
    <sheet name="8день" sheetId="17" r:id="rId8"/>
    <sheet name="9день" sheetId="18" r:id="rId9"/>
    <sheet name="10день" sheetId="19" r:id="rId10"/>
    <sheet name="11день" sheetId="20" r:id="rId11"/>
    <sheet name="12 день" sheetId="38" r:id="rId12"/>
    <sheet name="13день" sheetId="22" r:id="rId13"/>
    <sheet name="14день" sheetId="23" r:id="rId14"/>
    <sheet name="15день" sheetId="24" r:id="rId15"/>
    <sheet name="16день" sheetId="25" r:id="rId16"/>
    <sheet name="17день" sheetId="26" r:id="rId17"/>
    <sheet name="18 день" sheetId="39" r:id="rId18"/>
    <sheet name="19день" sheetId="28" r:id="rId19"/>
    <sheet name="20день" sheetId="29" r:id="rId20"/>
    <sheet name="21день" sheetId="30" r:id="rId21"/>
    <sheet name="22день" sheetId="31" r:id="rId22"/>
    <sheet name="23день" sheetId="32" r:id="rId23"/>
    <sheet name="24 день" sheetId="40" r:id="rId24"/>
  </sheets>
  <definedNames>
    <definedName name="_xlnm.Print_Area" localSheetId="0">'1 день'!$A$1:$Z$23</definedName>
    <definedName name="_xlnm.Print_Area" localSheetId="9">'10день'!$B$1:$Z$28</definedName>
    <definedName name="_xlnm.Print_Area" localSheetId="10">'11день'!$A$1:$Z$31</definedName>
    <definedName name="_xlnm.Print_Area" localSheetId="11">'12 день'!$A$1:$Z$22</definedName>
    <definedName name="_xlnm.Print_Area" localSheetId="12">'13день'!$A$1:$Z$24</definedName>
    <definedName name="_xlnm.Print_Area" localSheetId="13">'14день'!$A$1:$Z$29</definedName>
    <definedName name="_xlnm.Print_Area" localSheetId="14">'15день'!$A$1:$Y$26</definedName>
    <definedName name="_xlnm.Print_Area" localSheetId="15">'16день'!$A$1:$Z$31</definedName>
    <definedName name="_xlnm.Print_Area" localSheetId="16">'17день'!$A$1:$Z$23</definedName>
    <definedName name="_xlnm.Print_Area" localSheetId="17">'18 день'!$A$1:$Z$23</definedName>
    <definedName name="_xlnm.Print_Area" localSheetId="18">'19день'!$A$1:$AA$22</definedName>
    <definedName name="_xlnm.Print_Area" localSheetId="1">'2 день'!$A$1:$Z$31</definedName>
    <definedName name="_xlnm.Print_Area" localSheetId="20">'21день'!$A$2:$AA$29</definedName>
    <definedName name="_xlnm.Print_Area" localSheetId="21">'22день'!$A$1:$Z$30</definedName>
    <definedName name="_xlnm.Print_Area" localSheetId="22">'23день'!$A$1:$Z$26</definedName>
    <definedName name="_xlnm.Print_Area" localSheetId="23">'24 день'!$A$1:$Z$26</definedName>
    <definedName name="_xlnm.Print_Area" localSheetId="2">'3 день'!$A$1:$Z$27</definedName>
    <definedName name="_xlnm.Print_Area" localSheetId="3">'4 день'!$A$1:$Z$25</definedName>
    <definedName name="_xlnm.Print_Area" localSheetId="7">'8день'!$A$1:$Z$23</definedName>
    <definedName name="_xlnm.Print_Area" localSheetId="8">'9день'!$A$1:$Z$25</definedName>
  </definedNames>
  <calcPr calcId="152511" refMode="R1C1"/>
</workbook>
</file>

<file path=xl/calcChain.xml><?xml version="1.0" encoding="utf-8"?>
<calcChain xmlns="http://schemas.openxmlformats.org/spreadsheetml/2006/main">
  <c r="M20" i="39" l="1"/>
  <c r="K20" i="39"/>
  <c r="G20" i="39"/>
  <c r="I20" i="39"/>
  <c r="L20" i="39"/>
  <c r="J28" i="20" l="1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I28" i="20"/>
  <c r="I26" i="20"/>
  <c r="L26" i="19" l="1"/>
  <c r="J19" i="38" l="1"/>
  <c r="K19" i="38"/>
  <c r="L19" i="38"/>
  <c r="M19" i="38"/>
  <c r="N19" i="38"/>
  <c r="O19" i="38"/>
  <c r="P19" i="38"/>
  <c r="Q19" i="38"/>
  <c r="R19" i="38"/>
  <c r="S19" i="38"/>
  <c r="T19" i="38"/>
  <c r="U19" i="38"/>
  <c r="V19" i="38"/>
  <c r="W19" i="38"/>
  <c r="X19" i="38"/>
  <c r="Y19" i="38"/>
  <c r="I19" i="38"/>
  <c r="Y13" i="31" l="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G13" i="31"/>
  <c r="Y24" i="40" l="1"/>
  <c r="X24" i="40"/>
  <c r="W24" i="40"/>
  <c r="V24" i="40"/>
  <c r="U24" i="40"/>
  <c r="T24" i="40"/>
  <c r="S24" i="40"/>
  <c r="R24" i="40"/>
  <c r="Q24" i="40"/>
  <c r="P24" i="40"/>
  <c r="O24" i="40"/>
  <c r="N24" i="40"/>
  <c r="M24" i="40"/>
  <c r="L24" i="40"/>
  <c r="L25" i="40" s="1"/>
  <c r="K24" i="40"/>
  <c r="J24" i="40"/>
  <c r="I24" i="40"/>
  <c r="G24" i="40"/>
  <c r="Y22" i="40"/>
  <c r="X22" i="40"/>
  <c r="W22" i="40"/>
  <c r="V22" i="40"/>
  <c r="U22" i="40"/>
  <c r="T22" i="40"/>
  <c r="S22" i="40"/>
  <c r="R22" i="40"/>
  <c r="Q22" i="40"/>
  <c r="P22" i="40"/>
  <c r="O22" i="40"/>
  <c r="N22" i="40"/>
  <c r="M22" i="40"/>
  <c r="L22" i="40"/>
  <c r="L23" i="40" s="1"/>
  <c r="K22" i="40"/>
  <c r="J22" i="40"/>
  <c r="I22" i="40"/>
  <c r="G22" i="40"/>
  <c r="Y22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L23" i="32" s="1"/>
  <c r="K22" i="32"/>
  <c r="J22" i="32"/>
  <c r="I22" i="32"/>
  <c r="G22" i="32"/>
  <c r="Y20" i="32"/>
  <c r="X20" i="32"/>
  <c r="W20" i="32"/>
  <c r="V20" i="32"/>
  <c r="U20" i="32"/>
  <c r="T20" i="32"/>
  <c r="S20" i="32"/>
  <c r="R20" i="32"/>
  <c r="Q20" i="32"/>
  <c r="P20" i="32"/>
  <c r="O20" i="32"/>
  <c r="N20" i="32"/>
  <c r="M20" i="32"/>
  <c r="L20" i="32"/>
  <c r="L21" i="32" s="1"/>
  <c r="K20" i="32"/>
  <c r="J20" i="32"/>
  <c r="I20" i="32"/>
  <c r="G20" i="32"/>
  <c r="Y24" i="30"/>
  <c r="X24" i="30"/>
  <c r="W24" i="30"/>
  <c r="V24" i="30"/>
  <c r="U24" i="30"/>
  <c r="T24" i="30"/>
  <c r="S24" i="30"/>
  <c r="R24" i="30"/>
  <c r="Q24" i="30"/>
  <c r="P24" i="30"/>
  <c r="O24" i="30"/>
  <c r="N24" i="30"/>
  <c r="M24" i="30"/>
  <c r="L24" i="30"/>
  <c r="K24" i="30"/>
  <c r="J24" i="30"/>
  <c r="I24" i="30"/>
  <c r="G24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L23" i="30" s="1"/>
  <c r="K22" i="30"/>
  <c r="J22" i="30"/>
  <c r="I22" i="30"/>
  <c r="G22" i="30"/>
  <c r="L25" i="30"/>
  <c r="L25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G24" i="25"/>
  <c r="G22" i="25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G21" i="24"/>
  <c r="L22" i="24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G27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L26" i="23" s="1"/>
  <c r="K25" i="23"/>
  <c r="J25" i="23"/>
  <c r="I25" i="23"/>
  <c r="G25" i="23"/>
  <c r="L28" i="23"/>
  <c r="Y28" i="20" l="1"/>
  <c r="L29" i="20"/>
  <c r="G28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G26" i="20"/>
  <c r="L27" i="20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K26" i="19"/>
  <c r="J26" i="19"/>
  <c r="I26" i="19"/>
  <c r="G26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L25" i="19" s="1"/>
  <c r="K24" i="19"/>
  <c r="J24" i="19"/>
  <c r="I24" i="19"/>
  <c r="G24" i="19"/>
  <c r="L27" i="19"/>
  <c r="L23" i="13"/>
  <c r="L21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G22" i="13"/>
  <c r="G20" i="13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G27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L26" i="10" s="1"/>
  <c r="K25" i="10"/>
  <c r="J25" i="10"/>
  <c r="I25" i="10"/>
  <c r="G25" i="10"/>
  <c r="L28" i="10"/>
  <c r="Y27" i="29" l="1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L28" i="29" s="1"/>
  <c r="K27" i="29"/>
  <c r="J27" i="29"/>
  <c r="I27" i="29"/>
  <c r="G27" i="29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L26" i="29" s="1"/>
  <c r="K25" i="29"/>
  <c r="J25" i="29"/>
  <c r="I25" i="29"/>
  <c r="G25" i="29"/>
  <c r="Y20" i="39"/>
  <c r="X20" i="39"/>
  <c r="W20" i="39"/>
  <c r="V20" i="39"/>
  <c r="U20" i="39"/>
  <c r="T20" i="39"/>
  <c r="S20" i="39"/>
  <c r="R20" i="39"/>
  <c r="Q20" i="39"/>
  <c r="P20" i="39"/>
  <c r="O20" i="39"/>
  <c r="N20" i="39"/>
  <c r="L21" i="39"/>
  <c r="J20" i="39"/>
  <c r="G19" i="38" l="1"/>
  <c r="L20" i="38"/>
  <c r="Y12" i="40" l="1"/>
  <c r="X12" i="40"/>
  <c r="W12" i="40"/>
  <c r="V12" i="40"/>
  <c r="U12" i="40"/>
  <c r="T12" i="40"/>
  <c r="S12" i="40"/>
  <c r="R12" i="40"/>
  <c r="Q12" i="40"/>
  <c r="P12" i="40"/>
  <c r="O12" i="40"/>
  <c r="N12" i="40"/>
  <c r="M12" i="40"/>
  <c r="L12" i="40"/>
  <c r="L13" i="40" s="1"/>
  <c r="K12" i="40"/>
  <c r="J12" i="40"/>
  <c r="I12" i="40"/>
  <c r="G12" i="40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L16" i="31" s="1"/>
  <c r="K15" i="31"/>
  <c r="J15" i="31"/>
  <c r="I15" i="31"/>
  <c r="L14" i="31"/>
  <c r="G15" i="31"/>
  <c r="L16" i="29"/>
  <c r="L14" i="29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G15" i="29"/>
  <c r="G13" i="29"/>
  <c r="Y11" i="39"/>
  <c r="X11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L12" i="39" s="1"/>
  <c r="K11" i="39"/>
  <c r="J11" i="39"/>
  <c r="I11" i="39"/>
  <c r="G11" i="39"/>
  <c r="L16" i="23"/>
  <c r="L14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G15" i="23"/>
  <c r="G13" i="23"/>
  <c r="Y10" i="38" l="1"/>
  <c r="X10" i="38"/>
  <c r="W10" i="38"/>
  <c r="V10" i="38"/>
  <c r="U10" i="38"/>
  <c r="T10" i="38"/>
  <c r="S10" i="38"/>
  <c r="R10" i="38"/>
  <c r="Q10" i="38"/>
  <c r="P10" i="38"/>
  <c r="O10" i="38"/>
  <c r="N10" i="38"/>
  <c r="M10" i="38"/>
  <c r="L10" i="38"/>
  <c r="L11" i="38" s="1"/>
  <c r="K10" i="38"/>
  <c r="J10" i="38"/>
  <c r="I10" i="38"/>
  <c r="G10" i="38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6" i="20" s="1"/>
  <c r="K15" i="20"/>
  <c r="J15" i="20"/>
  <c r="I15" i="20"/>
  <c r="L14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G15" i="20"/>
  <c r="G13" i="20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L15" i="19" s="1"/>
  <c r="K14" i="19"/>
  <c r="J14" i="19"/>
  <c r="I14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L13" i="19" s="1"/>
  <c r="K12" i="19"/>
  <c r="J12" i="19"/>
  <c r="I12" i="19"/>
  <c r="G14" i="19"/>
  <c r="G12" i="19"/>
  <c r="Y19" i="34" l="1"/>
  <c r="X19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L20" i="34" s="1"/>
  <c r="K19" i="34"/>
  <c r="J19" i="34"/>
  <c r="I19" i="34"/>
  <c r="G19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L11" i="34" s="1"/>
  <c r="K10" i="34"/>
  <c r="J10" i="34"/>
  <c r="I10" i="34"/>
  <c r="G10" i="34"/>
  <c r="L14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L16" i="11" s="1"/>
  <c r="K15" i="11"/>
  <c r="J15" i="11"/>
  <c r="I15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G15" i="11"/>
  <c r="G13" i="11"/>
  <c r="L14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G15" i="10"/>
  <c r="G13" i="10"/>
  <c r="G11" i="22" l="1"/>
  <c r="G10" i="16"/>
  <c r="L10" i="6" l="1"/>
  <c r="G10" i="6"/>
  <c r="L16" i="10"/>
  <c r="L24" i="11"/>
  <c r="G24" i="11"/>
  <c r="L10" i="13"/>
  <c r="L11" i="13" s="1"/>
  <c r="G10" i="13"/>
  <c r="G21" i="14"/>
  <c r="G12" i="14"/>
  <c r="L21" i="14"/>
  <c r="K19" i="16"/>
  <c r="L10" i="16"/>
  <c r="L12" i="17"/>
  <c r="L13" i="17" s="1"/>
  <c r="G12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L22" i="17" s="1"/>
  <c r="K21" i="17"/>
  <c r="J21" i="17"/>
  <c r="I21" i="17"/>
  <c r="G21" i="17"/>
  <c r="L12" i="18"/>
  <c r="L20" i="18" l="1"/>
  <c r="L21" i="18" s="1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K20" i="18"/>
  <c r="J20" i="18"/>
  <c r="I20" i="18"/>
  <c r="G20" i="18"/>
  <c r="U12" i="18"/>
  <c r="L13" i="18"/>
  <c r="G19" i="22"/>
  <c r="Y10" i="24"/>
  <c r="L10" i="24"/>
  <c r="G10" i="24"/>
  <c r="G12" i="25"/>
  <c r="Y12" i="25"/>
  <c r="L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K12" i="25"/>
  <c r="J12" i="25"/>
  <c r="I12" i="25"/>
  <c r="X10" i="26"/>
  <c r="L10" i="26"/>
  <c r="L11" i="26" s="1"/>
  <c r="L19" i="26"/>
  <c r="L20" i="26" s="1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K19" i="26"/>
  <c r="J19" i="26"/>
  <c r="I19" i="26"/>
  <c r="G19" i="26"/>
  <c r="L19" i="28"/>
  <c r="Y10" i="28"/>
  <c r="L10" i="28"/>
  <c r="G10" i="28"/>
  <c r="Y19" i="28"/>
  <c r="X19" i="28"/>
  <c r="W19" i="28"/>
  <c r="V19" i="28"/>
  <c r="U19" i="28"/>
  <c r="T19" i="28"/>
  <c r="S19" i="28"/>
  <c r="R19" i="28"/>
  <c r="Q19" i="28"/>
  <c r="P19" i="28"/>
  <c r="O19" i="28"/>
  <c r="N19" i="28"/>
  <c r="M19" i="28"/>
  <c r="K19" i="28"/>
  <c r="J19" i="28"/>
  <c r="I19" i="28"/>
  <c r="G19" i="28"/>
  <c r="L11" i="30" l="1"/>
  <c r="G11" i="30"/>
  <c r="L10" i="32" l="1"/>
  <c r="G10" i="32"/>
  <c r="L24" i="31"/>
  <c r="L25" i="31" s="1"/>
  <c r="Y24" i="31"/>
  <c r="X24" i="31"/>
  <c r="W24" i="31"/>
  <c r="V24" i="31"/>
  <c r="U24" i="31"/>
  <c r="T24" i="31"/>
  <c r="S24" i="31"/>
  <c r="R24" i="31"/>
  <c r="Q24" i="31"/>
  <c r="P24" i="31"/>
  <c r="O24" i="31"/>
  <c r="N24" i="31"/>
  <c r="M24" i="31"/>
  <c r="K24" i="31"/>
  <c r="J24" i="31"/>
  <c r="I24" i="31"/>
  <c r="G24" i="31"/>
  <c r="L20" i="28" l="1"/>
  <c r="Y19" i="22" l="1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L20" i="22" s="1"/>
  <c r="K19" i="22"/>
  <c r="J19" i="22"/>
  <c r="I19" i="22"/>
  <c r="Q21" i="14"/>
  <c r="L22" i="14"/>
  <c r="Y21" i="14"/>
  <c r="X21" i="14"/>
  <c r="W21" i="14"/>
  <c r="V21" i="14"/>
  <c r="U21" i="14"/>
  <c r="T21" i="14"/>
  <c r="S21" i="14"/>
  <c r="R21" i="14"/>
  <c r="P21" i="14"/>
  <c r="O21" i="14"/>
  <c r="N21" i="14"/>
  <c r="M21" i="14"/>
  <c r="K21" i="14"/>
  <c r="J21" i="14"/>
  <c r="I21" i="14"/>
  <c r="X18" i="6"/>
  <c r="Q18" i="6"/>
  <c r="L18" i="6"/>
  <c r="L19" i="6" s="1"/>
  <c r="I18" i="6"/>
  <c r="G18" i="6"/>
  <c r="V10" i="6"/>
  <c r="W10" i="6"/>
  <c r="X10" i="6"/>
  <c r="Y10" i="6"/>
  <c r="L11" i="6"/>
  <c r="I10" i="6"/>
  <c r="X10" i="32"/>
  <c r="Q10" i="32"/>
  <c r="L11" i="32"/>
  <c r="K10" i="32"/>
  <c r="J10" i="32"/>
  <c r="I10" i="32"/>
  <c r="L12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K11" i="30"/>
  <c r="J11" i="30"/>
  <c r="I11" i="30"/>
  <c r="R10" i="26"/>
  <c r="G10" i="26"/>
  <c r="L13" i="25"/>
  <c r="Y11" i="22"/>
  <c r="U11" i="22"/>
  <c r="L11" i="22"/>
  <c r="L12" i="22" s="1"/>
  <c r="I11" i="22"/>
  <c r="Y12" i="18"/>
  <c r="T12" i="18"/>
  <c r="K12" i="18"/>
  <c r="I12" i="18"/>
  <c r="G12" i="18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K12" i="17"/>
  <c r="J12" i="17"/>
  <c r="I12" i="17"/>
  <c r="Y12" i="14"/>
  <c r="T12" i="14"/>
  <c r="X12" i="14"/>
  <c r="L12" i="14"/>
  <c r="L13" i="14" s="1"/>
  <c r="K12" i="14"/>
  <c r="I12" i="14"/>
  <c r="J12" i="18" l="1"/>
  <c r="M12" i="18"/>
  <c r="N12" i="18"/>
  <c r="O12" i="18"/>
  <c r="P12" i="18"/>
  <c r="Q12" i="18"/>
  <c r="R12" i="18"/>
  <c r="S12" i="18"/>
  <c r="V12" i="18"/>
  <c r="W12" i="18"/>
  <c r="X12" i="18"/>
  <c r="J12" i="14"/>
  <c r="M12" i="14"/>
  <c r="N12" i="14"/>
  <c r="O12" i="14"/>
  <c r="P12" i="14"/>
  <c r="Q12" i="14"/>
  <c r="R12" i="14"/>
  <c r="S12" i="14"/>
  <c r="U12" i="14"/>
  <c r="V12" i="14"/>
  <c r="W12" i="14"/>
  <c r="I10" i="28" l="1"/>
  <c r="J10" i="28"/>
  <c r="K10" i="28"/>
  <c r="M10" i="28"/>
  <c r="N10" i="28"/>
  <c r="O10" i="28"/>
  <c r="P10" i="28"/>
  <c r="Q10" i="28"/>
  <c r="R10" i="28"/>
  <c r="S10" i="28"/>
  <c r="T10" i="28"/>
  <c r="U10" i="28"/>
  <c r="V10" i="28"/>
  <c r="W10" i="28"/>
  <c r="X10" i="28"/>
  <c r="J10" i="6" l="1"/>
  <c r="K10" i="6"/>
  <c r="M10" i="6"/>
  <c r="N10" i="6"/>
  <c r="O10" i="6"/>
  <c r="P10" i="6"/>
  <c r="Q10" i="6"/>
  <c r="R10" i="6"/>
  <c r="S10" i="6"/>
  <c r="T10" i="6"/>
  <c r="U10" i="6"/>
  <c r="J11" i="22" l="1"/>
  <c r="K11" i="22"/>
  <c r="M11" i="22"/>
  <c r="N11" i="22"/>
  <c r="O11" i="22"/>
  <c r="P11" i="22"/>
  <c r="Q11" i="22"/>
  <c r="R11" i="22"/>
  <c r="S11" i="22"/>
  <c r="T11" i="22"/>
  <c r="V11" i="22"/>
  <c r="W11" i="22"/>
  <c r="X11" i="22"/>
  <c r="M10" i="32"/>
  <c r="N10" i="32"/>
  <c r="O10" i="32"/>
  <c r="P10" i="32"/>
  <c r="R10" i="32"/>
  <c r="S10" i="32"/>
  <c r="T10" i="32"/>
  <c r="U10" i="32"/>
  <c r="V10" i="32"/>
  <c r="W10" i="32"/>
  <c r="Y10" i="32"/>
  <c r="I10" i="16" l="1"/>
  <c r="J10" i="16"/>
  <c r="K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L11" i="16" l="1"/>
  <c r="I10" i="13" l="1"/>
  <c r="J10" i="13"/>
  <c r="K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J10" i="26" l="1"/>
  <c r="K10" i="26"/>
  <c r="M10" i="26"/>
  <c r="N10" i="26"/>
  <c r="O10" i="26"/>
  <c r="P10" i="26"/>
  <c r="Q10" i="26"/>
  <c r="S10" i="26"/>
  <c r="T10" i="26"/>
  <c r="U10" i="26"/>
  <c r="V10" i="26"/>
  <c r="W10" i="26"/>
  <c r="Y10" i="26"/>
  <c r="I10" i="26"/>
  <c r="X10" i="24" l="1"/>
  <c r="W10" i="24"/>
  <c r="V10" i="24"/>
  <c r="U10" i="24"/>
  <c r="T10" i="24"/>
  <c r="S10" i="24"/>
  <c r="R10" i="24"/>
  <c r="Q10" i="24"/>
  <c r="P10" i="24"/>
  <c r="O10" i="24"/>
  <c r="N10" i="24"/>
  <c r="M10" i="24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Y18" i="6"/>
  <c r="W18" i="6"/>
  <c r="V18" i="6"/>
  <c r="U18" i="6"/>
  <c r="T18" i="6"/>
  <c r="S18" i="6"/>
  <c r="R18" i="6"/>
  <c r="P18" i="6"/>
  <c r="O18" i="6"/>
  <c r="N18" i="6"/>
  <c r="M18" i="6"/>
  <c r="L19" i="16" l="1"/>
  <c r="L20" i="16" s="1"/>
  <c r="G19" i="16"/>
  <c r="L11" i="28" l="1"/>
  <c r="J19" i="16" l="1"/>
  <c r="I19" i="16"/>
  <c r="L25" i="11" l="1"/>
  <c r="I24" i="11"/>
  <c r="I10" i="24" l="1"/>
  <c r="J10" i="24"/>
  <c r="K10" i="24"/>
  <c r="L11" i="24"/>
  <c r="J24" i="11" l="1"/>
  <c r="K24" i="11"/>
  <c r="J18" i="6" l="1"/>
  <c r="K18" i="6"/>
</calcChain>
</file>

<file path=xl/sharedStrings.xml><?xml version="1.0" encoding="utf-8"?>
<sst xmlns="http://schemas.openxmlformats.org/spreadsheetml/2006/main" count="1641" uniqueCount="187">
  <si>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</si>
  <si>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</si>
  <si>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</si>
  <si>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</si>
  <si>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</si>
  <si>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</si>
  <si>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</si>
  <si>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</si>
  <si>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</si>
  <si>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</si>
  <si>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</si>
  <si>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</si>
  <si>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</si>
  <si>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</si>
  <si>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</si>
  <si>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</si>
  <si>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</si>
  <si>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</si>
  <si>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</si>
  <si>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</si>
  <si>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</si>
  <si>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</si>
  <si>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</si>
  <si>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</si>
  <si>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</si>
  <si>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</si>
  <si>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</si>
  <si>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</si>
  <si>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</si>
  <si>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</si>
  <si>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</si>
  <si>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</si>
  <si>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</si>
  <si>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</si>
  <si>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</si>
  <si>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</si>
  <si>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</si>
  <si>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</si>
  <si>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</si>
  <si>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</si>
  <si>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</si>
  <si>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</si>
  <si>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</si>
  <si>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</si>
  <si>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</si>
  <si>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</si>
  <si>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</si>
  <si>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</si>
  <si>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</si>
  <si>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</si>
  <si>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</si>
  <si>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</si>
  <si>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Рис отварной  с маслом</t>
  </si>
  <si>
    <t>горячее блюдо</t>
  </si>
  <si>
    <t>горячий напиток</t>
  </si>
  <si>
    <t>гарнир</t>
  </si>
  <si>
    <t>Отвар из шиповника</t>
  </si>
  <si>
    <t>Чай с облепихой</t>
  </si>
  <si>
    <t>Макароны отварные с маслом</t>
  </si>
  <si>
    <t>Суп гороховый с мясом</t>
  </si>
  <si>
    <t>Борщ с мясом и сметаной</t>
  </si>
  <si>
    <t xml:space="preserve"> Омлет  с сыром</t>
  </si>
  <si>
    <t>Закуска</t>
  </si>
  <si>
    <t xml:space="preserve"> 2 блюдо</t>
  </si>
  <si>
    <t>Суп картофельный с фасолью</t>
  </si>
  <si>
    <t>Гарнир</t>
  </si>
  <si>
    <t xml:space="preserve">2 блюдо </t>
  </si>
  <si>
    <t>Горячее блюдо</t>
  </si>
  <si>
    <t>2  блюдо</t>
  </si>
  <si>
    <t>Биточек мясной</t>
  </si>
  <si>
    <t>Гуляш (говядина)</t>
  </si>
  <si>
    <t>Горячий шоколад</t>
  </si>
  <si>
    <t xml:space="preserve"> горячее блюдо</t>
  </si>
  <si>
    <t>Сок фруктовый (ананасовый)</t>
  </si>
  <si>
    <t xml:space="preserve"> 1 блюдо </t>
  </si>
  <si>
    <t>Филе птицы тушеное в томатном соусе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</si>
  <si>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</si>
  <si>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</si>
  <si>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</si>
  <si>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</si>
  <si>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 xml:space="preserve"> этикетка</t>
  </si>
  <si>
    <t>Фрукты в асортименте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</si>
  <si>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</si>
  <si>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</si>
  <si>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</si>
  <si>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</si>
  <si>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</si>
  <si>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</si>
  <si>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</si>
  <si>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</si>
  <si>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</si>
  <si>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Рыба тушеная с овощами</t>
  </si>
  <si>
    <t>Картофельное пюре с маслом</t>
  </si>
  <si>
    <t>Каша  овсяная молочная с маслом</t>
  </si>
  <si>
    <t>Сок фруктовый (яблоко)</t>
  </si>
  <si>
    <t>Сок фруктовый (мультифрукт)</t>
  </si>
  <si>
    <t>Филе птицы тушеное с овощами (филе птицы, лук, морковь, томатная паста, сметана)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</si>
  <si>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</si>
  <si>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</si>
  <si>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Фрикадельки куриные с красным соусом</t>
  </si>
  <si>
    <t>Компот из смеси фруктов и   ягод (из смеси фруктов: яблоко, клубника, вишня, слива)</t>
  </si>
  <si>
    <t>Филе птицы в кисло-сладком соусе</t>
  </si>
  <si>
    <t>Запеканка из рыбы</t>
  </si>
  <si>
    <t>Суп картофельный с макаронными изделиями</t>
  </si>
  <si>
    <t>Горячий бутерброд на батоне (помидор, сыр)</t>
  </si>
  <si>
    <t xml:space="preserve"> Мясо тушеное(говядина)</t>
  </si>
  <si>
    <t>Суп томатный  с курицей, фасолью и овощами</t>
  </si>
  <si>
    <t>Щи вегетарианские со сметаной</t>
  </si>
  <si>
    <t>№ рецептуры</t>
  </si>
  <si>
    <t>Энергетическая ценность, ккал</t>
  </si>
  <si>
    <t>Масло сливочное порциями</t>
  </si>
  <si>
    <t>Запеканка из творога  с ягодным соусом</t>
  </si>
  <si>
    <t xml:space="preserve"> Картофель запеченный</t>
  </si>
  <si>
    <t>Напиток плодово-ягодный  витаминизированный (черносмородиновый)</t>
  </si>
  <si>
    <t>Напиток плодово – ягодный витаминизированный (вишневый)</t>
  </si>
  <si>
    <t>Кисель витаминизированный  плодово-ягодный (вишневый)</t>
  </si>
  <si>
    <t>Котлета мясная( говядина, свинина, курица)</t>
  </si>
  <si>
    <t>0,0000,3</t>
  </si>
  <si>
    <t xml:space="preserve"> Минтай под сырно-картофельной шубкой</t>
  </si>
  <si>
    <t>2 бдюдо</t>
  </si>
  <si>
    <t>Котлета мясная(говядина, курица)</t>
  </si>
  <si>
    <t xml:space="preserve"> Зраза мясная ленивая (говядина, курица)</t>
  </si>
  <si>
    <t>249/2</t>
  </si>
  <si>
    <t>Пельмени отварные с маслом</t>
  </si>
  <si>
    <t>Суп куриный с булгуром, помидорами и болгарским перцем NEW</t>
  </si>
  <si>
    <t>Котлета мясная (говядина, свинина, курица)</t>
  </si>
  <si>
    <t>Маринад из моркови</t>
  </si>
  <si>
    <t xml:space="preserve">Икра свекольная </t>
  </si>
  <si>
    <t>Фрукты в ассортименте (мандарин)</t>
  </si>
  <si>
    <t>Оладьи с джемом</t>
  </si>
  <si>
    <t>Филе птицы ароматное</t>
  </si>
  <si>
    <t xml:space="preserve">Запеканка творожная  Зебра со сгущенным молоком  </t>
  </si>
  <si>
    <t>Икра овощная (баклажанная)</t>
  </si>
  <si>
    <t xml:space="preserve">Биточек мясной под сырной шапкой </t>
  </si>
  <si>
    <t xml:space="preserve">Каша манная  молочная с ягодным соусом и маслом </t>
  </si>
  <si>
    <t>Плов с курицей</t>
  </si>
  <si>
    <t xml:space="preserve">Биточек из птицы золотистый </t>
  </si>
  <si>
    <t xml:space="preserve">Каша кукурузная молочная  с   маслом </t>
  </si>
  <si>
    <t>Суп куриный с яичной лапшой</t>
  </si>
  <si>
    <t xml:space="preserve">Пудинг из творога с яблоками со сгущенным молоком    </t>
  </si>
  <si>
    <t>Икра овощная (кабачковая)</t>
  </si>
  <si>
    <t xml:space="preserve">Запеканка из птицы с цветной капустой </t>
  </si>
  <si>
    <t xml:space="preserve">Блинчики с карамельным соусом (2 шт) </t>
  </si>
  <si>
    <t>Плов  с мясом  и куркумой (говядина)</t>
  </si>
  <si>
    <t>Компот из кураги</t>
  </si>
  <si>
    <t>Биточек мясной под сырной шапкой</t>
  </si>
  <si>
    <t>Булгур отварной  с маслом</t>
  </si>
  <si>
    <t>п/к*</t>
  </si>
  <si>
    <t>о/о**</t>
  </si>
  <si>
    <t>п/к* - полный комплект оборудования (УКМ, мясорубка)</t>
  </si>
  <si>
    <t>о/о** - отсутствие оборудования (УКМ, мясорубка)</t>
  </si>
  <si>
    <t>Кцрица запеченная</t>
  </si>
  <si>
    <t>о/о*</t>
  </si>
  <si>
    <t>Жаркое с мясом (свинина)</t>
  </si>
  <si>
    <t>Омлет с сыром</t>
  </si>
  <si>
    <t>Фрукты в ассортименте (груша)</t>
  </si>
  <si>
    <t>Курица запеченная с соусом</t>
  </si>
  <si>
    <t>Картофель запеченный с зеленью</t>
  </si>
  <si>
    <t xml:space="preserve">гор. Напиток </t>
  </si>
  <si>
    <t xml:space="preserve"> Кофейный напиток  с молоком</t>
  </si>
  <si>
    <t>Мясо тушеное (говядина)</t>
  </si>
  <si>
    <t>Бефстроганов (говядина)</t>
  </si>
  <si>
    <t>Рыба запеченная с сыром</t>
  </si>
  <si>
    <t>Картофель запеченный</t>
  </si>
  <si>
    <t>Икра свекольная</t>
  </si>
  <si>
    <t>Котлета из птицы</t>
  </si>
  <si>
    <t>Суп куриный овощной</t>
  </si>
  <si>
    <t>Пюре из гороха с маслом</t>
  </si>
  <si>
    <t xml:space="preserve"> Жаркое с мясом (говядина)</t>
  </si>
  <si>
    <t xml:space="preserve">3 блюдо </t>
  </si>
  <si>
    <t>Компот фруктово-ягодный ( смородина)</t>
  </si>
  <si>
    <t>Каша пшенная вязкая с маслом</t>
  </si>
  <si>
    <t>Суп куриный с вермишелью</t>
  </si>
  <si>
    <t>Компот фруктово-ягодный ( вишня)</t>
  </si>
  <si>
    <t>Компот фруктово-ягодный (красная смородина)</t>
  </si>
  <si>
    <t>Медальоны куриные с томатным соусом и зеленью</t>
  </si>
  <si>
    <t>Чахохбили</t>
  </si>
  <si>
    <t>Картофель отварной с  маслом и зеленью</t>
  </si>
  <si>
    <t>Горошек консервированный</t>
  </si>
  <si>
    <t>Суп овощной с мясом и сметаной</t>
  </si>
  <si>
    <t>Печень По Строгановски</t>
  </si>
  <si>
    <t>Рагу овощное с маслом</t>
  </si>
  <si>
    <t>Курица запеченная с соусом и зеленью</t>
  </si>
  <si>
    <t>Рыбы запеченная с помидорами и сыром</t>
  </si>
  <si>
    <t>Икра овощная(баклажанная)</t>
  </si>
  <si>
    <t>349/1</t>
  </si>
  <si>
    <t xml:space="preserve">Суп  овощной  с  цветной капустой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</si>
</sst>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8"/>
      <color theme="1"/>
      <name val="Arial"/>
      <family val="2"/>
      <charset val="204"/>
    </font>
    <font>
      <i/>
      <sz val="11"/>
      <color theme="1"/>
      <name val="Calibri"/>
      <family val="2"/>
      <scheme val="minor"/>
    </font>
    <font>
      <i/>
      <sz val="12"/>
      <color rgb="FFFF0000"/>
      <name val="Arial"/>
      <family val="2"/>
      <charset val="204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77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7" fillId="0" borderId="1" xfId="0" applyFont="1" applyBorder="1" applyAlignment="1">
      <alignment horizontal="center"/>
    </xf>
    <xf numFmtId="0" fontId="11" fillId="0" borderId="0" xfId="0" applyFont="1"/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1" fillId="2" borderId="0" xfId="0" applyFont="1" applyFill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0" fillId="0" borderId="0" xfId="0" applyAlignment="1"/>
    <xf numFmtId="0" fontId="9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1" fillId="2" borderId="37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2" borderId="0" xfId="0" applyFont="1" applyFill="1" applyBorder="1"/>
    <xf numFmtId="0" fontId="7" fillId="0" borderId="35" xfId="0" applyFont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37" xfId="0" applyFont="1" applyFill="1" applyBorder="1" applyAlignment="1">
      <alignment horizontal="left"/>
    </xf>
    <xf numFmtId="0" fontId="9" fillId="0" borderId="37" xfId="0" applyFont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9" fillId="2" borderId="37" xfId="0" applyFont="1" applyFill="1" applyBorder="1" applyAlignment="1">
      <alignment horizontal="left" wrapText="1"/>
    </xf>
    <xf numFmtId="0" fontId="12" fillId="2" borderId="37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8" fillId="2" borderId="52" xfId="0" applyFont="1" applyFill="1" applyBorder="1" applyAlignment="1">
      <alignment horizontal="center"/>
    </xf>
    <xf numFmtId="0" fontId="9" fillId="0" borderId="5" xfId="0" applyFont="1" applyBorder="1"/>
    <xf numFmtId="0" fontId="9" fillId="2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/>
    </xf>
    <xf numFmtId="0" fontId="7" fillId="2" borderId="50" xfId="0" applyFont="1" applyFill="1" applyBorder="1" applyAlignment="1">
      <alignment horizontal="left"/>
    </xf>
    <xf numFmtId="0" fontId="5" fillId="2" borderId="37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164" fontId="6" fillId="2" borderId="38" xfId="0" applyNumberFormat="1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7" xfId="0" applyFont="1" applyFill="1" applyBorder="1"/>
    <xf numFmtId="0" fontId="9" fillId="2" borderId="5" xfId="0" applyFont="1" applyFill="1" applyBorder="1" applyAlignment="1">
      <alignment horizontal="left"/>
    </xf>
    <xf numFmtId="0" fontId="9" fillId="2" borderId="50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37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9" fillId="0" borderId="55" xfId="0" applyFont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0" fontId="8" fillId="2" borderId="37" xfId="0" applyFont="1" applyFill="1" applyBorder="1"/>
    <xf numFmtId="0" fontId="8" fillId="0" borderId="37" xfId="0" applyFont="1" applyBorder="1" applyAlignment="1">
      <alignment horizontal="center"/>
    </xf>
    <xf numFmtId="0" fontId="9" fillId="2" borderId="37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2" fillId="2" borderId="48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5" fillId="2" borderId="51" xfId="0" applyFont="1" applyFill="1" applyBorder="1" applyAlignment="1">
      <alignment horizontal="center"/>
    </xf>
    <xf numFmtId="0" fontId="5" fillId="0" borderId="51" xfId="1" applyFont="1" applyBorder="1" applyAlignment="1">
      <alignment horizontal="center"/>
    </xf>
    <xf numFmtId="0" fontId="7" fillId="2" borderId="5" xfId="0" applyFont="1" applyFill="1" applyBorder="1" applyAlignment="1"/>
    <xf numFmtId="0" fontId="11" fillId="0" borderId="38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7" fillId="2" borderId="37" xfId="0" applyFont="1" applyFill="1" applyBorder="1" applyAlignment="1"/>
    <xf numFmtId="0" fontId="7" fillId="2" borderId="38" xfId="0" applyFont="1" applyFill="1" applyBorder="1"/>
    <xf numFmtId="0" fontId="8" fillId="0" borderId="50" xfId="0" applyFont="1" applyBorder="1"/>
    <xf numFmtId="164" fontId="6" fillId="0" borderId="38" xfId="0" applyNumberFormat="1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164" fontId="6" fillId="0" borderId="50" xfId="0" applyNumberFormat="1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7" fillId="2" borderId="38" xfId="0" applyFont="1" applyFill="1" applyBorder="1" applyAlignment="1"/>
    <xf numFmtId="164" fontId="7" fillId="0" borderId="37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9" fillId="2" borderId="0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1" fillId="0" borderId="0" xfId="0" applyFont="1" applyBorder="1"/>
    <xf numFmtId="2" fontId="6" fillId="2" borderId="38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15" fillId="2" borderId="0" xfId="0" applyFont="1" applyFill="1" applyBorder="1"/>
    <xf numFmtId="0" fontId="5" fillId="2" borderId="14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16" fillId="2" borderId="37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9" fillId="2" borderId="51" xfId="0" applyFont="1" applyFill="1" applyBorder="1"/>
    <xf numFmtId="164" fontId="6" fillId="2" borderId="5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wrapText="1"/>
    </xf>
    <xf numFmtId="0" fontId="6" fillId="2" borderId="2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right"/>
    </xf>
    <xf numFmtId="0" fontId="5" fillId="2" borderId="43" xfId="1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2" fillId="0" borderId="0" xfId="1"/>
    <xf numFmtId="0" fontId="5" fillId="2" borderId="2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5" fillId="2" borderId="43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51" xfId="1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left" wrapText="1"/>
    </xf>
    <xf numFmtId="0" fontId="9" fillId="2" borderId="34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left"/>
    </xf>
    <xf numFmtId="0" fontId="9" fillId="2" borderId="44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7" fillId="0" borderId="58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8" fillId="0" borderId="45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8" fillId="0" borderId="23" xfId="0" applyFont="1" applyBorder="1" applyAlignment="1"/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31" xfId="0" applyFont="1" applyBorder="1" applyAlignment="1"/>
    <xf numFmtId="0" fontId="9" fillId="0" borderId="32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9" fillId="2" borderId="26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left" wrapText="1"/>
    </xf>
    <xf numFmtId="0" fontId="7" fillId="2" borderId="51" xfId="0" applyFont="1" applyFill="1" applyBorder="1" applyAlignment="1">
      <alignment horizontal="left"/>
    </xf>
    <xf numFmtId="0" fontId="7" fillId="2" borderId="52" xfId="0" applyFont="1" applyFill="1" applyBorder="1" applyAlignment="1">
      <alignment horizontal="left"/>
    </xf>
    <xf numFmtId="0" fontId="9" fillId="0" borderId="46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4" fillId="2" borderId="36" xfId="0" applyFont="1" applyFill="1" applyBorder="1" applyAlignment="1">
      <alignment horizontal="center" wrapText="1"/>
    </xf>
    <xf numFmtId="0" fontId="9" fillId="0" borderId="5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9" fillId="2" borderId="37" xfId="0" applyFont="1" applyFill="1" applyBorder="1" applyAlignment="1">
      <alignment wrapText="1"/>
    </xf>
    <xf numFmtId="0" fontId="11" fillId="2" borderId="51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 wrapText="1"/>
    </xf>
    <xf numFmtId="0" fontId="7" fillId="2" borderId="41" xfId="0" applyFont="1" applyFill="1" applyBorder="1" applyAlignment="1">
      <alignment horizontal="center"/>
    </xf>
    <xf numFmtId="0" fontId="7" fillId="2" borderId="47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wrapText="1"/>
    </xf>
    <xf numFmtId="0" fontId="9" fillId="2" borderId="51" xfId="0" applyFont="1" applyFill="1" applyBorder="1" applyAlignment="1">
      <alignment horizontal="center" wrapText="1"/>
    </xf>
    <xf numFmtId="0" fontId="8" fillId="2" borderId="58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 wrapText="1"/>
    </xf>
    <xf numFmtId="0" fontId="5" fillId="2" borderId="42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26" xfId="0" applyFont="1" applyFill="1" applyBorder="1" applyAlignment="1">
      <alignment horizontal="center" wrapText="1"/>
    </xf>
    <xf numFmtId="0" fontId="9" fillId="2" borderId="32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left" wrapText="1"/>
    </xf>
    <xf numFmtId="164" fontId="5" fillId="2" borderId="26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9" fillId="2" borderId="37" xfId="0" applyFont="1" applyFill="1" applyBorder="1" applyAlignment="1"/>
    <xf numFmtId="0" fontId="15" fillId="2" borderId="1" xfId="1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164" fontId="5" fillId="2" borderId="55" xfId="0" applyNumberFormat="1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1" fillId="2" borderId="5" xfId="0" applyFont="1" applyFill="1" applyBorder="1"/>
    <xf numFmtId="0" fontId="5" fillId="2" borderId="6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164" fontId="5" fillId="2" borderId="51" xfId="0" applyNumberFormat="1" applyFont="1" applyFill="1" applyBorder="1" applyAlignment="1">
      <alignment horizontal="center"/>
    </xf>
    <xf numFmtId="0" fontId="9" fillId="2" borderId="5" xfId="0" applyFont="1" applyFill="1" applyBorder="1" applyAlignment="1"/>
    <xf numFmtId="164" fontId="9" fillId="2" borderId="37" xfId="0" applyNumberFormat="1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 wrapText="1"/>
    </xf>
    <xf numFmtId="0" fontId="9" fillId="2" borderId="37" xfId="0" applyFont="1" applyFill="1" applyBorder="1" applyAlignment="1">
      <alignment horizontal="right"/>
    </xf>
    <xf numFmtId="0" fontId="20" fillId="2" borderId="36" xfId="0" applyFont="1" applyFill="1" applyBorder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21" fillId="0" borderId="0" xfId="0" applyFont="1"/>
    <xf numFmtId="0" fontId="20" fillId="2" borderId="48" xfId="0" applyFont="1" applyFill="1" applyBorder="1" applyAlignment="1">
      <alignment horizontal="center"/>
    </xf>
    <xf numFmtId="0" fontId="9" fillId="2" borderId="42" xfId="0" applyFont="1" applyFill="1" applyBorder="1"/>
    <xf numFmtId="0" fontId="9" fillId="2" borderId="70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62" xfId="0" applyFont="1" applyBorder="1" applyAlignment="1"/>
    <xf numFmtId="0" fontId="9" fillId="2" borderId="71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22" fillId="2" borderId="3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1" fillId="2" borderId="54" xfId="0" applyFont="1" applyFill="1" applyBorder="1" applyAlignment="1">
      <alignment horizontal="center"/>
    </xf>
    <xf numFmtId="0" fontId="11" fillId="2" borderId="37" xfId="0" applyFont="1" applyFill="1" applyBorder="1"/>
    <xf numFmtId="0" fontId="5" fillId="2" borderId="37" xfId="0" applyFont="1" applyFill="1" applyBorder="1" applyAlignment="1">
      <alignment horizontal="center" wrapText="1"/>
    </xf>
    <xf numFmtId="0" fontId="12" fillId="2" borderId="53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36" xfId="0" applyNumberFormat="1" applyFont="1" applyFill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7" fillId="0" borderId="61" xfId="0" applyFont="1" applyBorder="1" applyAlignment="1"/>
    <xf numFmtId="0" fontId="7" fillId="0" borderId="63" xfId="0" applyFont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164" fontId="5" fillId="2" borderId="43" xfId="0" applyNumberFormat="1" applyFont="1" applyFill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2" borderId="61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center"/>
    </xf>
    <xf numFmtId="0" fontId="7" fillId="2" borderId="63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6" fillId="2" borderId="54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0" fontId="5" fillId="2" borderId="17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11" fillId="2" borderId="53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5" fillId="2" borderId="37" xfId="1" applyFont="1" applyFill="1" applyBorder="1" applyAlignment="1">
      <alignment horizontal="center" wrapText="1"/>
    </xf>
    <xf numFmtId="0" fontId="16" fillId="2" borderId="52" xfId="0" applyFont="1" applyFill="1" applyBorder="1" applyAlignment="1">
      <alignment horizontal="center"/>
    </xf>
    <xf numFmtId="0" fontId="16" fillId="2" borderId="38" xfId="0" applyFont="1" applyFill="1" applyBorder="1" applyAlignment="1">
      <alignment horizontal="center"/>
    </xf>
    <xf numFmtId="0" fontId="7" fillId="2" borderId="50" xfId="0" applyFont="1" applyFill="1" applyBorder="1" applyAlignment="1"/>
    <xf numFmtId="0" fontId="6" fillId="2" borderId="52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12" fillId="2" borderId="52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6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12" fillId="2" borderId="58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/>
    </xf>
    <xf numFmtId="0" fontId="7" fillId="2" borderId="6" xfId="0" applyFont="1" applyFill="1" applyBorder="1" applyAlignment="1"/>
    <xf numFmtId="0" fontId="7" fillId="2" borderId="23" xfId="0" applyFont="1" applyFill="1" applyBorder="1" applyAlignment="1"/>
    <xf numFmtId="2" fontId="6" fillId="2" borderId="50" xfId="0" applyNumberFormat="1" applyFont="1" applyFill="1" applyBorder="1" applyAlignment="1">
      <alignment horizontal="center"/>
    </xf>
    <xf numFmtId="0" fontId="9" fillId="2" borderId="32" xfId="0" applyFont="1" applyFill="1" applyBorder="1"/>
    <xf numFmtId="0" fontId="9" fillId="2" borderId="34" xfId="0" applyFont="1" applyFill="1" applyBorder="1"/>
    <xf numFmtId="0" fontId="9" fillId="2" borderId="38" xfId="0" applyFont="1" applyFill="1" applyBorder="1"/>
    <xf numFmtId="0" fontId="10" fillId="2" borderId="22" xfId="0" applyFont="1" applyFill="1" applyBorder="1" applyAlignment="1">
      <alignment horizontal="center"/>
    </xf>
    <xf numFmtId="0" fontId="9" fillId="2" borderId="36" xfId="0" applyFont="1" applyFill="1" applyBorder="1"/>
    <xf numFmtId="0" fontId="8" fillId="2" borderId="34" xfId="0" applyFont="1" applyFill="1" applyBorder="1"/>
    <xf numFmtId="0" fontId="8" fillId="2" borderId="35" xfId="0" applyFont="1" applyFill="1" applyBorder="1"/>
    <xf numFmtId="0" fontId="7" fillId="2" borderId="59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center" wrapText="1"/>
    </xf>
    <xf numFmtId="0" fontId="7" fillId="2" borderId="69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 wrapText="1"/>
    </xf>
    <xf numFmtId="0" fontId="11" fillId="2" borderId="58" xfId="0" applyFont="1" applyFill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/>
    </xf>
    <xf numFmtId="0" fontId="9" fillId="0" borderId="36" xfId="0" applyFont="1" applyFill="1" applyBorder="1" applyAlignment="1">
      <alignment horizontal="left" wrapText="1"/>
    </xf>
    <xf numFmtId="0" fontId="9" fillId="0" borderId="55" xfId="0" applyFont="1" applyBorder="1"/>
    <xf numFmtId="0" fontId="9" fillId="0" borderId="42" xfId="0" applyFont="1" applyBorder="1"/>
    <xf numFmtId="0" fontId="9" fillId="0" borderId="12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2" borderId="49" xfId="0" applyFont="1" applyFill="1" applyBorder="1"/>
    <xf numFmtId="0" fontId="0" fillId="2" borderId="46" xfId="0" applyFill="1" applyBorder="1" applyAlignment="1">
      <alignment horizontal="center"/>
    </xf>
    <xf numFmtId="0" fontId="9" fillId="2" borderId="48" xfId="0" applyFont="1" applyFill="1" applyBorder="1"/>
    <xf numFmtId="0" fontId="9" fillId="2" borderId="47" xfId="0" applyFont="1" applyFill="1" applyBorder="1"/>
    <xf numFmtId="0" fontId="7" fillId="2" borderId="2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0" fontId="5" fillId="2" borderId="64" xfId="0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2" fontId="7" fillId="2" borderId="45" xfId="0" applyNumberFormat="1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 wrapText="1"/>
    </xf>
    <xf numFmtId="0" fontId="0" fillId="2" borderId="42" xfId="0" applyFill="1" applyBorder="1" applyAlignment="1">
      <alignment horizontal="center"/>
    </xf>
    <xf numFmtId="164" fontId="5" fillId="2" borderId="42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left" wrapText="1"/>
    </xf>
    <xf numFmtId="0" fontId="9" fillId="0" borderId="36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left"/>
    </xf>
    <xf numFmtId="0" fontId="9" fillId="0" borderId="58" xfId="0" applyFont="1" applyFill="1" applyBorder="1" applyAlignment="1">
      <alignment horizontal="left" wrapText="1"/>
    </xf>
    <xf numFmtId="0" fontId="9" fillId="0" borderId="53" xfId="0" applyFont="1" applyFill="1" applyBorder="1" applyAlignment="1">
      <alignment horizontal="left" wrapText="1"/>
    </xf>
    <xf numFmtId="164" fontId="6" fillId="2" borderId="49" xfId="0" applyNumberFormat="1" applyFont="1" applyFill="1" applyBorder="1" applyAlignment="1">
      <alignment horizontal="center"/>
    </xf>
    <xf numFmtId="0" fontId="9" fillId="0" borderId="55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left" wrapText="1"/>
    </xf>
    <xf numFmtId="0" fontId="9" fillId="0" borderId="55" xfId="0" applyFont="1" applyFill="1" applyBorder="1" applyAlignment="1">
      <alignment horizontal="left" wrapText="1"/>
    </xf>
    <xf numFmtId="0" fontId="5" fillId="0" borderId="36" xfId="0" applyFont="1" applyFill="1" applyBorder="1" applyAlignment="1">
      <alignment horizontal="left" wrapText="1"/>
    </xf>
    <xf numFmtId="0" fontId="9" fillId="0" borderId="37" xfId="0" applyFont="1" applyFill="1" applyBorder="1" applyAlignment="1">
      <alignment wrapText="1"/>
    </xf>
    <xf numFmtId="0" fontId="9" fillId="0" borderId="26" xfId="0" applyFont="1" applyFill="1" applyBorder="1" applyAlignment="1">
      <alignment horizontal="left" wrapText="1"/>
    </xf>
    <xf numFmtId="0" fontId="5" fillId="0" borderId="26" xfId="0" applyFont="1" applyFill="1" applyBorder="1" applyAlignment="1"/>
    <xf numFmtId="0" fontId="9" fillId="0" borderId="51" xfId="0" applyFont="1" applyFill="1" applyBorder="1" applyAlignment="1">
      <alignment horizontal="left"/>
    </xf>
    <xf numFmtId="0" fontId="9" fillId="0" borderId="51" xfId="0" applyFont="1" applyFill="1" applyBorder="1" applyAlignment="1">
      <alignment horizontal="left" wrapText="1"/>
    </xf>
    <xf numFmtId="0" fontId="9" fillId="2" borderId="72" xfId="0" applyFont="1" applyFill="1" applyBorder="1" applyAlignment="1">
      <alignment horizontal="center" wrapText="1"/>
    </xf>
    <xf numFmtId="0" fontId="9" fillId="2" borderId="73" xfId="0" applyFont="1" applyFill="1" applyBorder="1" applyAlignment="1">
      <alignment horizontal="center" wrapText="1"/>
    </xf>
    <xf numFmtId="0" fontId="9" fillId="0" borderId="4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7" fillId="0" borderId="46" xfId="0" applyFont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7" xfId="0" applyFont="1" applyFill="1" applyBorder="1" applyAlignment="1"/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37" xfId="0" applyFont="1" applyFill="1" applyBorder="1" applyAlignment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164" fontId="5" fillId="3" borderId="37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left"/>
    </xf>
    <xf numFmtId="0" fontId="6" fillId="4" borderId="4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38" xfId="0" applyNumberFormat="1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5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/>
    <xf numFmtId="0" fontId="5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/>
    <xf numFmtId="0" fontId="11" fillId="3" borderId="37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left" wrapText="1"/>
    </xf>
    <xf numFmtId="0" fontId="5" fillId="3" borderId="30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9" fillId="3" borderId="37" xfId="0" applyFont="1" applyFill="1" applyBorder="1" applyAlignment="1">
      <alignment wrapText="1"/>
    </xf>
    <xf numFmtId="0" fontId="9" fillId="3" borderId="51" xfId="0" applyFont="1" applyFill="1" applyBorder="1" applyAlignment="1">
      <alignment horizontal="center" wrapText="1"/>
    </xf>
    <xf numFmtId="0" fontId="9" fillId="3" borderId="51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37" xfId="1" applyFont="1" applyFill="1" applyBorder="1" applyAlignment="1">
      <alignment horizontal="center" wrapText="1"/>
    </xf>
    <xf numFmtId="0" fontId="16" fillId="3" borderId="37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9" fillId="4" borderId="5" xfId="0" applyFont="1" applyFill="1" applyBorder="1" applyAlignment="1">
      <alignment wrapText="1"/>
    </xf>
    <xf numFmtId="0" fontId="9" fillId="4" borderId="51" xfId="0" applyFont="1" applyFill="1" applyBorder="1" applyAlignment="1">
      <alignment horizontal="center" wrapText="1"/>
    </xf>
    <xf numFmtId="0" fontId="5" fillId="4" borderId="30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11" fillId="4" borderId="37" xfId="0" applyFont="1" applyFill="1" applyBorder="1" applyAlignment="1">
      <alignment horizontal="center"/>
    </xf>
    <xf numFmtId="0" fontId="7" fillId="4" borderId="5" xfId="0" applyFont="1" applyFill="1" applyBorder="1" applyAlignment="1"/>
    <xf numFmtId="0" fontId="6" fillId="4" borderId="51" xfId="0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0" fontId="7" fillId="4" borderId="5" xfId="0" applyFont="1" applyFill="1" applyBorder="1"/>
    <xf numFmtId="0" fontId="10" fillId="4" borderId="3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2" fontId="7" fillId="4" borderId="5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9" fillId="3" borderId="37" xfId="0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center"/>
    </xf>
    <xf numFmtId="0" fontId="9" fillId="2" borderId="55" xfId="0" applyFont="1" applyFill="1" applyBorder="1" applyAlignment="1">
      <alignment horizontal="left"/>
    </xf>
    <xf numFmtId="0" fontId="5" fillId="2" borderId="53" xfId="0" applyFont="1" applyFill="1" applyBorder="1" applyAlignment="1">
      <alignment horizontal="left" wrapText="1"/>
    </xf>
    <xf numFmtId="0" fontId="5" fillId="2" borderId="23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0" fontId="7" fillId="2" borderId="37" xfId="0" applyFont="1" applyFill="1" applyBorder="1" applyAlignment="1">
      <alignment horizontal="left" wrapText="1"/>
    </xf>
    <xf numFmtId="0" fontId="9" fillId="3" borderId="37" xfId="0" applyFont="1" applyFill="1" applyBorder="1" applyAlignment="1">
      <alignment horizontal="left"/>
    </xf>
    <xf numFmtId="0" fontId="5" fillId="3" borderId="17" xfId="1" applyFont="1" applyFill="1" applyBorder="1" applyAlignment="1">
      <alignment horizontal="center"/>
    </xf>
    <xf numFmtId="0" fontId="9" fillId="4" borderId="43" xfId="0" applyFont="1" applyFill="1" applyBorder="1" applyAlignment="1">
      <alignment horizontal="left"/>
    </xf>
    <xf numFmtId="0" fontId="5" fillId="4" borderId="17" xfId="1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3" borderId="55" xfId="0" applyFont="1" applyFill="1" applyBorder="1" applyAlignment="1"/>
    <xf numFmtId="0" fontId="8" fillId="3" borderId="42" xfId="0" applyFont="1" applyFill="1" applyBorder="1" applyAlignment="1"/>
    <xf numFmtId="0" fontId="5" fillId="3" borderId="58" xfId="0" applyFont="1" applyFill="1" applyBorder="1" applyAlignment="1">
      <alignment horizontal="center" wrapText="1"/>
    </xf>
    <xf numFmtId="0" fontId="5" fillId="3" borderId="64" xfId="0" applyFont="1" applyFill="1" applyBorder="1" applyAlignment="1">
      <alignment horizontal="center" wrapText="1"/>
    </xf>
    <xf numFmtId="0" fontId="5" fillId="3" borderId="4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7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9" fillId="4" borderId="55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55" xfId="0" applyFont="1" applyFill="1" applyBorder="1" applyAlignment="1"/>
    <xf numFmtId="0" fontId="8" fillId="4" borderId="42" xfId="0" applyFont="1" applyFill="1" applyBorder="1" applyAlignment="1"/>
    <xf numFmtId="0" fontId="5" fillId="4" borderId="58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64" xfId="0" applyFont="1" applyFill="1" applyBorder="1" applyAlignment="1">
      <alignment horizontal="center" wrapText="1"/>
    </xf>
    <xf numFmtId="0" fontId="5" fillId="4" borderId="42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57" xfId="0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center" wrapText="1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2" borderId="5" xfId="0" applyFont="1" applyFill="1" applyBorder="1"/>
    <xf numFmtId="2" fontId="7" fillId="2" borderId="5" xfId="0" applyNumberFormat="1" applyFont="1" applyFill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2" fillId="3" borderId="51" xfId="0" applyFont="1" applyFill="1" applyBorder="1" applyAlignment="1">
      <alignment horizontal="center"/>
    </xf>
    <xf numFmtId="0" fontId="9" fillId="3" borderId="5" xfId="0" applyFont="1" applyFill="1" applyBorder="1" applyAlignment="1"/>
    <xf numFmtId="0" fontId="12" fillId="4" borderId="51" xfId="0" applyFont="1" applyFill="1" applyBorder="1" applyAlignment="1">
      <alignment horizontal="center"/>
    </xf>
    <xf numFmtId="0" fontId="9" fillId="4" borderId="5" xfId="0" applyFont="1" applyFill="1" applyBorder="1" applyAlignment="1"/>
    <xf numFmtId="0" fontId="5" fillId="2" borderId="0" xfId="0" applyFont="1" applyFill="1" applyBorder="1"/>
    <xf numFmtId="0" fontId="9" fillId="0" borderId="36" xfId="0" applyFont="1" applyFill="1" applyBorder="1" applyAlignment="1"/>
    <xf numFmtId="0" fontId="9" fillId="3" borderId="5" xfId="0" applyFont="1" applyFill="1" applyBorder="1" applyAlignment="1">
      <alignment wrapText="1"/>
    </xf>
    <xf numFmtId="0" fontId="9" fillId="3" borderId="37" xfId="0" applyFont="1" applyFill="1" applyBorder="1" applyAlignment="1">
      <alignment horizontal="center" wrapText="1"/>
    </xf>
    <xf numFmtId="0" fontId="9" fillId="4" borderId="37" xfId="0" applyFont="1" applyFill="1" applyBorder="1" applyAlignment="1">
      <alignment horizontal="center" wrapText="1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9" fillId="4" borderId="52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center"/>
    </xf>
    <xf numFmtId="0" fontId="9" fillId="2" borderId="55" xfId="0" applyFont="1" applyFill="1" applyBorder="1" applyAlignment="1"/>
    <xf numFmtId="0" fontId="8" fillId="2" borderId="42" xfId="0" applyFont="1" applyFill="1" applyBorder="1" applyAlignment="1"/>
    <xf numFmtId="0" fontId="5" fillId="2" borderId="58" xfId="0" applyFont="1" applyFill="1" applyBorder="1" applyAlignment="1">
      <alignment horizontal="center" wrapText="1"/>
    </xf>
    <xf numFmtId="0" fontId="5" fillId="2" borderId="64" xfId="0" applyFont="1" applyFill="1" applyBorder="1" applyAlignment="1">
      <alignment horizontal="center" wrapText="1"/>
    </xf>
    <xf numFmtId="0" fontId="5" fillId="2" borderId="4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57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50" xfId="0" applyFont="1" applyFill="1" applyBorder="1"/>
    <xf numFmtId="2" fontId="7" fillId="2" borderId="50" xfId="0" applyNumberFormat="1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5" fillId="0" borderId="37" xfId="1" applyFont="1" applyBorder="1" applyAlignment="1">
      <alignment horizontal="center"/>
    </xf>
    <xf numFmtId="0" fontId="9" fillId="0" borderId="37" xfId="0" applyFont="1" applyBorder="1" applyAlignment="1">
      <alignment horizontal="left"/>
    </xf>
    <xf numFmtId="0" fontId="5" fillId="0" borderId="4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37" xfId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0" borderId="36" xfId="0" applyFont="1" applyBorder="1"/>
    <xf numFmtId="0" fontId="9" fillId="0" borderId="26" xfId="0" applyFont="1" applyBorder="1"/>
    <xf numFmtId="0" fontId="9" fillId="3" borderId="5" xfId="0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7" fillId="4" borderId="50" xfId="0" applyFont="1" applyFill="1" applyBorder="1"/>
    <xf numFmtId="2" fontId="7" fillId="4" borderId="50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left" wrapText="1"/>
    </xf>
    <xf numFmtId="0" fontId="5" fillId="4" borderId="37" xfId="0" applyFont="1" applyFill="1" applyBorder="1" applyAlignment="1">
      <alignment horizontal="center" wrapText="1"/>
    </xf>
    <xf numFmtId="0" fontId="5" fillId="3" borderId="37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164" fontId="5" fillId="3" borderId="51" xfId="0" applyNumberFormat="1" applyFont="1" applyFill="1" applyBorder="1" applyAlignment="1">
      <alignment horizontal="center"/>
    </xf>
    <xf numFmtId="2" fontId="7" fillId="4" borderId="52" xfId="0" applyNumberFormat="1" applyFont="1" applyFill="1" applyBorder="1" applyAlignment="1">
      <alignment horizontal="center"/>
    </xf>
    <xf numFmtId="0" fontId="9" fillId="4" borderId="51" xfId="0" applyFont="1" applyFill="1" applyBorder="1" applyAlignment="1"/>
    <xf numFmtId="0" fontId="5" fillId="4" borderId="43" xfId="0" applyFont="1" applyFill="1" applyBorder="1" applyAlignment="1">
      <alignment horizontal="center"/>
    </xf>
    <xf numFmtId="0" fontId="9" fillId="3" borderId="51" xfId="0" applyFont="1" applyFill="1" applyBorder="1" applyAlignment="1"/>
    <xf numFmtId="0" fontId="5" fillId="3" borderId="43" xfId="0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5" fillId="3" borderId="51" xfId="0" applyFont="1" applyFill="1" applyBorder="1" applyAlignment="1">
      <alignment horizontal="center"/>
    </xf>
    <xf numFmtId="0" fontId="9" fillId="3" borderId="51" xfId="0" applyFont="1" applyFill="1" applyBorder="1" applyAlignment="1">
      <alignment wrapText="1"/>
    </xf>
    <xf numFmtId="0" fontId="5" fillId="3" borderId="51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center" wrapText="1"/>
    </xf>
    <xf numFmtId="0" fontId="5" fillId="4" borderId="51" xfId="0" applyFont="1" applyFill="1" applyBorder="1" applyAlignment="1">
      <alignment horizontal="center"/>
    </xf>
    <xf numFmtId="0" fontId="9" fillId="4" borderId="51" xfId="0" applyFont="1" applyFill="1" applyBorder="1" applyAlignment="1">
      <alignment wrapText="1"/>
    </xf>
    <xf numFmtId="0" fontId="5" fillId="4" borderId="51" xfId="1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17" fillId="3" borderId="30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7" fillId="3" borderId="17" xfId="1" applyFont="1" applyFill="1" applyBorder="1" applyAlignment="1">
      <alignment horizontal="center"/>
    </xf>
    <xf numFmtId="0" fontId="17" fillId="3" borderId="37" xfId="1" applyFont="1" applyFill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left"/>
    </xf>
    <xf numFmtId="0" fontId="9" fillId="3" borderId="37" xfId="0" applyFont="1" applyFill="1" applyBorder="1" applyAlignment="1">
      <alignment horizontal="center" vertical="center" wrapText="1"/>
    </xf>
    <xf numFmtId="0" fontId="9" fillId="3" borderId="5" xfId="0" applyFont="1" applyFill="1" applyBorder="1"/>
    <xf numFmtId="0" fontId="5" fillId="3" borderId="5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/>
    </xf>
    <xf numFmtId="0" fontId="9" fillId="0" borderId="53" xfId="0" applyFont="1" applyFill="1" applyBorder="1" applyAlignment="1">
      <alignment horizontal="left"/>
    </xf>
    <xf numFmtId="0" fontId="7" fillId="0" borderId="5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19" fillId="0" borderId="47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19" fillId="0" borderId="62" xfId="0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7" fillId="0" borderId="61" xfId="0" applyFont="1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5" xfId="0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6" fillId="2" borderId="46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 wrapText="1"/>
    </xf>
    <xf numFmtId="0" fontId="11" fillId="2" borderId="32" xfId="0" applyFont="1" applyFill="1" applyBorder="1" applyAlignment="1">
      <alignment horizontal="center" wrapText="1"/>
    </xf>
    <xf numFmtId="0" fontId="0" fillId="2" borderId="35" xfId="0" applyFill="1" applyBorder="1" applyAlignment="1">
      <alignment horizontal="center" wrapText="1"/>
    </xf>
    <xf numFmtId="0" fontId="7" fillId="2" borderId="46" xfId="0" applyFont="1" applyFill="1" applyBorder="1" applyAlignment="1">
      <alignment horizontal="center" wrapText="1"/>
    </xf>
    <xf numFmtId="0" fontId="6" fillId="2" borderId="33" xfId="0" applyFont="1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7" fillId="2" borderId="61" xfId="0" applyFont="1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7" fillId="2" borderId="33" xfId="0" applyFont="1" applyFill="1" applyBorder="1" applyAlignment="1">
      <alignment horizontal="center" wrapText="1"/>
    </xf>
    <xf numFmtId="0" fontId="0" fillId="2" borderId="67" xfId="0" applyFill="1" applyBorder="1" applyAlignment="1">
      <alignment horizontal="center" wrapText="1"/>
    </xf>
    <xf numFmtId="0" fontId="7" fillId="2" borderId="5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center"/>
    </xf>
    <xf numFmtId="0" fontId="7" fillId="2" borderId="63" xfId="0" applyFont="1" applyFill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0" fillId="0" borderId="35" xfId="0" applyBorder="1" applyAlignment="1">
      <alignment horizontal="center" wrapText="1"/>
    </xf>
    <xf numFmtId="0" fontId="11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 wrapText="1"/>
    </xf>
    <xf numFmtId="0" fontId="6" fillId="0" borderId="3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2" borderId="62" xfId="0" applyFont="1" applyFill="1" applyBorder="1" applyAlignment="1">
      <alignment horizontal="center"/>
    </xf>
    <xf numFmtId="0" fontId="8" fillId="2" borderId="63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2" borderId="65" xfId="0" applyFont="1" applyFill="1" applyBorder="1" applyAlignment="1">
      <alignment horizontal="center"/>
    </xf>
    <xf numFmtId="0" fontId="9" fillId="2" borderId="65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19" fillId="2" borderId="47" xfId="0" applyFont="1" applyFill="1" applyBorder="1" applyAlignment="1">
      <alignment horizontal="center" wrapText="1"/>
    </xf>
    <xf numFmtId="0" fontId="19" fillId="2" borderId="47" xfId="0" applyFont="1" applyFill="1" applyBorder="1" applyAlignment="1">
      <alignment horizontal="center"/>
    </xf>
    <xf numFmtId="0" fontId="19" fillId="2" borderId="35" xfId="0" applyFont="1" applyFill="1" applyBorder="1" applyAlignment="1">
      <alignment horizontal="center"/>
    </xf>
    <xf numFmtId="0" fontId="19" fillId="2" borderId="62" xfId="0" applyFont="1" applyFill="1" applyBorder="1" applyAlignment="1">
      <alignment horizontal="center"/>
    </xf>
    <xf numFmtId="0" fontId="19" fillId="2" borderId="63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0"/>
  <sheetViews>
    <sheetView tabSelected="1" topLeftCell="E5" zoomScale="80" zoomScaleNormal="80" workbookViewId="0">
      <selection activeCell="D19" sqref="D19"/>
    </sheetView>
  </sheetViews>
  <sheetFormatPr defaultRowHeight="15" x14ac:dyDescent="0.25"/>
  <cols>
    <col min="2" max="2" width="19.85546875" customWidth="1"/>
    <col min="3" max="3" width="10.28515625" customWidth="1"/>
    <col min="4" max="4" width="17.140625" style="5" customWidth="1"/>
    <col min="5" max="5" width="23" customWidth="1"/>
    <col min="6" max="6" width="54" customWidth="1"/>
    <col min="7" max="7" width="15.7109375" customWidth="1"/>
    <col min="8" max="8" width="13.5703125" customWidth="1"/>
    <col min="10" max="10" width="11.28515625" customWidth="1"/>
    <col min="11" max="11" width="15.28515625" customWidth="1"/>
    <col min="12" max="12" width="22.42578125" customWidth="1"/>
    <col min="13" max="13" width="11.28515625" customWidth="1"/>
    <col min="16" max="16" width="10.85546875" customWidth="1"/>
    <col min="17" max="17" width="11.5703125" customWidth="1"/>
    <col min="18" max="18" width="12.28515625" customWidth="1"/>
    <col min="19" max="19" width="9.85546875" customWidth="1"/>
    <col min="23" max="23" width="13.28515625" customWidth="1"/>
    <col min="24" max="24" width="13.42578125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1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27.75" customHeight="1" thickBot="1" x14ac:dyDescent="0.3">
      <c r="B4" s="695" t="s">
        <v>0</v>
      </c>
      <c r="C4" s="695"/>
      <c r="D4" s="693" t="s">
        <v>108</v>
      </c>
      <c r="E4" s="695" t="s">
        <v>37</v>
      </c>
      <c r="F4" s="693" t="s">
        <v>36</v>
      </c>
      <c r="G4" s="693" t="s">
        <v>25</v>
      </c>
      <c r="H4" s="693" t="s">
        <v>35</v>
      </c>
      <c r="I4" s="690" t="s">
        <v>22</v>
      </c>
      <c r="J4" s="696"/>
      <c r="K4" s="697"/>
      <c r="L4" s="693" t="s">
        <v>109</v>
      </c>
      <c r="M4" s="686" t="s">
        <v>23</v>
      </c>
      <c r="N4" s="687"/>
      <c r="O4" s="688"/>
      <c r="P4" s="688"/>
      <c r="Q4" s="689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5" ht="55.5" customHeight="1" thickBot="1" x14ac:dyDescent="0.3">
      <c r="B5" s="694"/>
      <c r="C5" s="694"/>
      <c r="D5" s="694"/>
      <c r="E5" s="694"/>
      <c r="F5" s="694"/>
      <c r="G5" s="694"/>
      <c r="H5" s="694"/>
      <c r="I5" s="227" t="s">
        <v>26</v>
      </c>
      <c r="J5" s="39" t="s">
        <v>27</v>
      </c>
      <c r="K5" s="188" t="s">
        <v>28</v>
      </c>
      <c r="L5" s="694"/>
      <c r="M5" s="151" t="s">
        <v>29</v>
      </c>
      <c r="N5" s="151" t="s">
        <v>83</v>
      </c>
      <c r="O5" s="151" t="s">
        <v>30</v>
      </c>
      <c r="P5" s="187" t="s">
        <v>84</v>
      </c>
      <c r="Q5" s="151" t="s">
        <v>85</v>
      </c>
      <c r="R5" s="151" t="s">
        <v>31</v>
      </c>
      <c r="S5" s="151" t="s">
        <v>32</v>
      </c>
      <c r="T5" s="151" t="s">
        <v>33</v>
      </c>
      <c r="U5" s="151" t="s">
        <v>34</v>
      </c>
      <c r="V5" s="151" t="s">
        <v>86</v>
      </c>
      <c r="W5" s="151" t="s">
        <v>87</v>
      </c>
      <c r="X5" s="151" t="s">
        <v>88</v>
      </c>
      <c r="Y5" s="188" t="s">
        <v>89</v>
      </c>
    </row>
    <row r="6" spans="2:25" ht="40.5" customHeight="1" x14ac:dyDescent="0.25">
      <c r="B6" s="59" t="s">
        <v>5</v>
      </c>
      <c r="C6" s="94"/>
      <c r="D6" s="63">
        <v>348</v>
      </c>
      <c r="E6" s="63" t="s">
        <v>19</v>
      </c>
      <c r="F6" s="459" t="s">
        <v>142</v>
      </c>
      <c r="G6" s="63">
        <v>121</v>
      </c>
      <c r="H6" s="277"/>
      <c r="I6" s="123">
        <v>5.48</v>
      </c>
      <c r="J6" s="193">
        <v>12.56</v>
      </c>
      <c r="K6" s="189">
        <v>43.61</v>
      </c>
      <c r="L6" s="291">
        <v>318.89999999999998</v>
      </c>
      <c r="M6" s="123">
        <v>0.1</v>
      </c>
      <c r="N6" s="15">
        <v>7.0000000000000007E-2</v>
      </c>
      <c r="O6" s="16">
        <v>0.02</v>
      </c>
      <c r="P6" s="16">
        <v>40</v>
      </c>
      <c r="Q6" s="17">
        <v>0.18</v>
      </c>
      <c r="R6" s="123">
        <v>19.57</v>
      </c>
      <c r="S6" s="16">
        <v>70.42</v>
      </c>
      <c r="T6" s="16">
        <v>24.06</v>
      </c>
      <c r="U6" s="16">
        <v>1.35</v>
      </c>
      <c r="V6" s="16">
        <v>101.56</v>
      </c>
      <c r="W6" s="16">
        <v>1E-3</v>
      </c>
      <c r="X6" s="16">
        <v>2.0000000000000001E-4</v>
      </c>
      <c r="Y6" s="25">
        <v>0.01</v>
      </c>
    </row>
    <row r="7" spans="2:25" ht="34.5" customHeight="1" x14ac:dyDescent="0.25">
      <c r="B7" s="59"/>
      <c r="C7" s="51"/>
      <c r="D7" s="52">
        <v>56</v>
      </c>
      <c r="E7" s="52" t="s">
        <v>53</v>
      </c>
      <c r="F7" s="74" t="s">
        <v>76</v>
      </c>
      <c r="G7" s="52">
        <v>258</v>
      </c>
      <c r="H7" s="181"/>
      <c r="I7" s="81">
        <v>7.95</v>
      </c>
      <c r="J7" s="22">
        <v>9</v>
      </c>
      <c r="K7" s="29">
        <v>39.869999999999997</v>
      </c>
      <c r="L7" s="305">
        <v>271.87</v>
      </c>
      <c r="M7" s="81">
        <v>0.08</v>
      </c>
      <c r="N7" s="23">
        <v>0.27</v>
      </c>
      <c r="O7" s="22">
        <v>1.1100000000000001</v>
      </c>
      <c r="P7" s="22">
        <v>40</v>
      </c>
      <c r="Q7" s="116">
        <v>0.19</v>
      </c>
      <c r="R7" s="81">
        <v>231.68</v>
      </c>
      <c r="S7" s="22">
        <v>210.63</v>
      </c>
      <c r="T7" s="22">
        <v>39.869999999999997</v>
      </c>
      <c r="U7" s="22">
        <v>0.51</v>
      </c>
      <c r="V7" s="22">
        <v>287.25</v>
      </c>
      <c r="W7" s="22">
        <v>1.7000000000000001E-2</v>
      </c>
      <c r="X7" s="22">
        <v>8.0000000000000002E-3</v>
      </c>
      <c r="Y7" s="29">
        <v>0.05</v>
      </c>
    </row>
    <row r="8" spans="2:25" ht="34.5" customHeight="1" x14ac:dyDescent="0.25">
      <c r="B8" s="59"/>
      <c r="C8" s="51"/>
      <c r="D8" s="52">
        <v>114</v>
      </c>
      <c r="E8" s="38" t="s">
        <v>41</v>
      </c>
      <c r="F8" s="67" t="s">
        <v>46</v>
      </c>
      <c r="G8" s="222">
        <v>200</v>
      </c>
      <c r="H8" s="70"/>
      <c r="I8" s="123">
        <v>0</v>
      </c>
      <c r="J8" s="16">
        <v>0</v>
      </c>
      <c r="K8" s="25">
        <v>7.27</v>
      </c>
      <c r="L8" s="77">
        <v>28.73</v>
      </c>
      <c r="M8" s="123">
        <v>0</v>
      </c>
      <c r="N8" s="16">
        <v>0</v>
      </c>
      <c r="O8" s="16">
        <v>0</v>
      </c>
      <c r="P8" s="16">
        <v>0</v>
      </c>
      <c r="Q8" s="17">
        <v>0</v>
      </c>
      <c r="R8" s="123">
        <v>0.26</v>
      </c>
      <c r="S8" s="16">
        <v>0.03</v>
      </c>
      <c r="T8" s="16">
        <v>0.03</v>
      </c>
      <c r="U8" s="16">
        <v>0.02</v>
      </c>
      <c r="V8" s="16">
        <v>0.28999999999999998</v>
      </c>
      <c r="W8" s="16">
        <v>0</v>
      </c>
      <c r="X8" s="16">
        <v>0</v>
      </c>
      <c r="Y8" s="25">
        <v>0</v>
      </c>
    </row>
    <row r="9" spans="2:25" ht="34.5" customHeight="1" x14ac:dyDescent="0.25">
      <c r="B9" s="59"/>
      <c r="C9" s="52"/>
      <c r="D9" s="88">
        <v>121</v>
      </c>
      <c r="E9" s="38" t="s">
        <v>13</v>
      </c>
      <c r="F9" s="67" t="s">
        <v>45</v>
      </c>
      <c r="G9" s="222">
        <v>30</v>
      </c>
      <c r="H9" s="52"/>
      <c r="I9" s="15">
        <v>2.25</v>
      </c>
      <c r="J9" s="16">
        <v>0.87</v>
      </c>
      <c r="K9" s="17">
        <v>14.94</v>
      </c>
      <c r="L9" s="77">
        <v>78.599999999999994</v>
      </c>
      <c r="M9" s="123">
        <v>0.03</v>
      </c>
      <c r="N9" s="15">
        <v>0.01</v>
      </c>
      <c r="O9" s="16">
        <v>0</v>
      </c>
      <c r="P9" s="16">
        <v>0</v>
      </c>
      <c r="Q9" s="25">
        <v>0</v>
      </c>
      <c r="R9" s="15">
        <v>5.7</v>
      </c>
      <c r="S9" s="16">
        <v>19.5</v>
      </c>
      <c r="T9" s="16">
        <v>3.9</v>
      </c>
      <c r="U9" s="16">
        <v>0.36</v>
      </c>
      <c r="V9" s="16">
        <v>27.6</v>
      </c>
      <c r="W9" s="16">
        <v>0</v>
      </c>
      <c r="X9" s="16">
        <v>0</v>
      </c>
      <c r="Y9" s="25">
        <v>0</v>
      </c>
    </row>
    <row r="10" spans="2:25" ht="34.5" customHeight="1" x14ac:dyDescent="0.25">
      <c r="B10" s="59"/>
      <c r="C10" s="52"/>
      <c r="D10" s="52"/>
      <c r="E10" s="52"/>
      <c r="F10" s="75" t="s">
        <v>20</v>
      </c>
      <c r="G10" s="118">
        <f>SUM(G6:G9)</f>
        <v>609</v>
      </c>
      <c r="H10" s="181"/>
      <c r="I10" s="81">
        <f t="shared" ref="I10:Y10" si="0">SUM(I6:I9)</f>
        <v>15.68</v>
      </c>
      <c r="J10" s="22">
        <f t="shared" si="0"/>
        <v>22.430000000000003</v>
      </c>
      <c r="K10" s="29">
        <f t="shared" si="0"/>
        <v>105.68999999999998</v>
      </c>
      <c r="L10" s="305">
        <f t="shared" si="0"/>
        <v>698.1</v>
      </c>
      <c r="M10" s="81">
        <f t="shared" si="0"/>
        <v>0.21</v>
      </c>
      <c r="N10" s="22">
        <f t="shared" si="0"/>
        <v>0.35000000000000003</v>
      </c>
      <c r="O10" s="22">
        <f t="shared" si="0"/>
        <v>1.1300000000000001</v>
      </c>
      <c r="P10" s="22">
        <f t="shared" si="0"/>
        <v>80</v>
      </c>
      <c r="Q10" s="116">
        <f t="shared" si="0"/>
        <v>0.37</v>
      </c>
      <c r="R10" s="81">
        <f t="shared" si="0"/>
        <v>257.20999999999998</v>
      </c>
      <c r="S10" s="22">
        <f t="shared" si="0"/>
        <v>300.58</v>
      </c>
      <c r="T10" s="22">
        <f t="shared" si="0"/>
        <v>67.86</v>
      </c>
      <c r="U10" s="22">
        <f t="shared" si="0"/>
        <v>2.2400000000000002</v>
      </c>
      <c r="V10" s="22">
        <f t="shared" si="0"/>
        <v>416.70000000000005</v>
      </c>
      <c r="W10" s="22">
        <f t="shared" si="0"/>
        <v>1.8000000000000002E-2</v>
      </c>
      <c r="X10" s="22">
        <f t="shared" si="0"/>
        <v>8.2000000000000007E-3</v>
      </c>
      <c r="Y10" s="29">
        <f t="shared" si="0"/>
        <v>6.0000000000000005E-2</v>
      </c>
    </row>
    <row r="11" spans="2:25" ht="34.5" customHeight="1" thickBot="1" x14ac:dyDescent="0.3">
      <c r="B11" s="59"/>
      <c r="C11" s="55"/>
      <c r="D11" s="53"/>
      <c r="E11" s="52"/>
      <c r="F11" s="75" t="s">
        <v>21</v>
      </c>
      <c r="G11" s="52"/>
      <c r="H11" s="181"/>
      <c r="I11" s="82"/>
      <c r="J11" s="28"/>
      <c r="K11" s="41"/>
      <c r="L11" s="165">
        <f>L10/27.2</f>
        <v>25.665441176470591</v>
      </c>
      <c r="M11" s="82"/>
      <c r="N11" s="64"/>
      <c r="O11" s="184"/>
      <c r="P11" s="184"/>
      <c r="Q11" s="170"/>
      <c r="R11" s="186"/>
      <c r="S11" s="184"/>
      <c r="T11" s="184"/>
      <c r="U11" s="184"/>
      <c r="V11" s="184"/>
      <c r="W11" s="184"/>
      <c r="X11" s="184"/>
      <c r="Y11" s="185"/>
    </row>
    <row r="12" spans="2:25" ht="34.5" customHeight="1" x14ac:dyDescent="0.25">
      <c r="B12" s="238" t="s">
        <v>6</v>
      </c>
      <c r="C12" s="54"/>
      <c r="D12" s="167">
        <v>24</v>
      </c>
      <c r="E12" s="243" t="s">
        <v>19</v>
      </c>
      <c r="F12" s="216" t="s">
        <v>81</v>
      </c>
      <c r="G12" s="284">
        <v>150</v>
      </c>
      <c r="H12" s="63"/>
      <c r="I12" s="282">
        <v>0.6</v>
      </c>
      <c r="J12" s="26">
        <v>0.6</v>
      </c>
      <c r="K12" s="164">
        <v>14.7</v>
      </c>
      <c r="L12" s="291">
        <v>70.5</v>
      </c>
      <c r="M12" s="282">
        <v>0.05</v>
      </c>
      <c r="N12" s="282">
        <v>0.03</v>
      </c>
      <c r="O12" s="26">
        <v>15</v>
      </c>
      <c r="P12" s="26">
        <v>0</v>
      </c>
      <c r="Q12" s="27">
        <v>0</v>
      </c>
      <c r="R12" s="282">
        <v>24</v>
      </c>
      <c r="S12" s="26">
        <v>16.5</v>
      </c>
      <c r="T12" s="26">
        <v>13.5</v>
      </c>
      <c r="U12" s="26">
        <v>3.3</v>
      </c>
      <c r="V12" s="26">
        <v>417</v>
      </c>
      <c r="W12" s="26">
        <v>3.0000000000000001E-3</v>
      </c>
      <c r="X12" s="26">
        <v>4.4999999999999999E-4</v>
      </c>
      <c r="Y12" s="25">
        <v>0.01</v>
      </c>
    </row>
    <row r="13" spans="2:25" ht="34.5" customHeight="1" x14ac:dyDescent="0.25">
      <c r="B13" s="239"/>
      <c r="C13" s="51"/>
      <c r="D13" s="58">
        <v>30</v>
      </c>
      <c r="E13" s="52" t="s">
        <v>8</v>
      </c>
      <c r="F13" s="84" t="s">
        <v>15</v>
      </c>
      <c r="G13" s="52">
        <v>250</v>
      </c>
      <c r="H13" s="283"/>
      <c r="I13" s="123">
        <v>7.5</v>
      </c>
      <c r="J13" s="16">
        <v>7.85</v>
      </c>
      <c r="K13" s="25">
        <v>8.9</v>
      </c>
      <c r="L13" s="296">
        <v>137.16999999999999</v>
      </c>
      <c r="M13" s="15">
        <v>0.06</v>
      </c>
      <c r="N13" s="15">
        <v>0.09</v>
      </c>
      <c r="O13" s="16">
        <v>12.39</v>
      </c>
      <c r="P13" s="16">
        <v>150</v>
      </c>
      <c r="Q13" s="25">
        <v>0.03</v>
      </c>
      <c r="R13" s="123">
        <v>46.38</v>
      </c>
      <c r="S13" s="16">
        <v>99.5</v>
      </c>
      <c r="T13" s="16">
        <v>26.5</v>
      </c>
      <c r="U13" s="16">
        <v>1.5</v>
      </c>
      <c r="V13" s="16">
        <v>0.26</v>
      </c>
      <c r="W13" s="16">
        <v>5.0000000000000001E-3</v>
      </c>
      <c r="X13" s="16">
        <v>0</v>
      </c>
      <c r="Y13" s="25">
        <v>2.5999999999999999E-2</v>
      </c>
    </row>
    <row r="14" spans="2:25" ht="34.5" customHeight="1" x14ac:dyDescent="0.25">
      <c r="B14" s="240"/>
      <c r="C14" s="99"/>
      <c r="D14" s="58">
        <v>350</v>
      </c>
      <c r="E14" s="52" t="s">
        <v>9</v>
      </c>
      <c r="F14" s="460" t="s">
        <v>143</v>
      </c>
      <c r="G14" s="52">
        <v>280</v>
      </c>
      <c r="H14" s="283"/>
      <c r="I14" s="123">
        <v>28.65</v>
      </c>
      <c r="J14" s="16">
        <v>36.35</v>
      </c>
      <c r="K14" s="25">
        <v>41.93</v>
      </c>
      <c r="L14" s="296">
        <v>610.23</v>
      </c>
      <c r="M14" s="15">
        <v>0.1</v>
      </c>
      <c r="N14" s="15">
        <v>0.2</v>
      </c>
      <c r="O14" s="16">
        <v>0.66</v>
      </c>
      <c r="P14" s="16">
        <v>170</v>
      </c>
      <c r="Q14" s="25">
        <v>0</v>
      </c>
      <c r="R14" s="123">
        <v>25.72</v>
      </c>
      <c r="S14" s="16">
        <v>321.45999999999998</v>
      </c>
      <c r="T14" s="16">
        <v>60.72</v>
      </c>
      <c r="U14" s="16">
        <v>4.6100000000000003</v>
      </c>
      <c r="V14" s="16">
        <v>464.42</v>
      </c>
      <c r="W14" s="16">
        <v>0.01</v>
      </c>
      <c r="X14" s="16">
        <v>8.0000000000000002E-3</v>
      </c>
      <c r="Y14" s="25">
        <v>0.11</v>
      </c>
    </row>
    <row r="15" spans="2:25" ht="34.5" customHeight="1" x14ac:dyDescent="0.25">
      <c r="B15" s="240"/>
      <c r="C15" s="99"/>
      <c r="D15" s="38">
        <v>98</v>
      </c>
      <c r="E15" s="52" t="s">
        <v>17</v>
      </c>
      <c r="F15" s="74" t="s">
        <v>16</v>
      </c>
      <c r="G15" s="100">
        <v>200</v>
      </c>
      <c r="H15" s="38"/>
      <c r="I15" s="123">
        <v>0.37</v>
      </c>
      <c r="J15" s="16">
        <v>0</v>
      </c>
      <c r="K15" s="25">
        <v>14.85</v>
      </c>
      <c r="L15" s="296">
        <v>59.48</v>
      </c>
      <c r="M15" s="123">
        <v>0</v>
      </c>
      <c r="N15" s="16">
        <v>0</v>
      </c>
      <c r="O15" s="16">
        <v>0</v>
      </c>
      <c r="P15" s="16">
        <v>0</v>
      </c>
      <c r="Q15" s="17">
        <v>0</v>
      </c>
      <c r="R15" s="123">
        <v>0.21</v>
      </c>
      <c r="S15" s="16">
        <v>0</v>
      </c>
      <c r="T15" s="16">
        <v>0</v>
      </c>
      <c r="U15" s="16">
        <v>0.02</v>
      </c>
      <c r="V15" s="16">
        <v>0.2</v>
      </c>
      <c r="W15" s="16">
        <v>0</v>
      </c>
      <c r="X15" s="16">
        <v>0</v>
      </c>
      <c r="Y15" s="86">
        <v>0</v>
      </c>
    </row>
    <row r="16" spans="2:25" ht="34.5" customHeight="1" x14ac:dyDescent="0.25">
      <c r="B16" s="240"/>
      <c r="C16" s="99"/>
      <c r="D16" s="160">
        <v>119</v>
      </c>
      <c r="E16" s="70" t="s">
        <v>13</v>
      </c>
      <c r="F16" s="50" t="s">
        <v>49</v>
      </c>
      <c r="G16" s="100">
        <v>20</v>
      </c>
      <c r="H16" s="38"/>
      <c r="I16" s="123">
        <v>1.52</v>
      </c>
      <c r="J16" s="16">
        <v>0.16</v>
      </c>
      <c r="K16" s="25">
        <v>9.84</v>
      </c>
      <c r="L16" s="77">
        <v>47</v>
      </c>
      <c r="M16" s="123">
        <v>0.02</v>
      </c>
      <c r="N16" s="16">
        <v>0.01</v>
      </c>
      <c r="O16" s="16">
        <v>0</v>
      </c>
      <c r="P16" s="16">
        <v>0</v>
      </c>
      <c r="Q16" s="25">
        <v>0</v>
      </c>
      <c r="R16" s="123">
        <v>4</v>
      </c>
      <c r="S16" s="16">
        <v>13</v>
      </c>
      <c r="T16" s="16">
        <v>2.8</v>
      </c>
      <c r="U16" s="16">
        <v>0.22</v>
      </c>
      <c r="V16" s="16">
        <v>18.600000000000001</v>
      </c>
      <c r="W16" s="16">
        <v>6.4000000000000005E-4</v>
      </c>
      <c r="X16" s="16">
        <v>1.1999999999999999E-3</v>
      </c>
      <c r="Y16" s="25">
        <v>2.9</v>
      </c>
    </row>
    <row r="17" spans="2:25" ht="34.5" customHeight="1" x14ac:dyDescent="0.25">
      <c r="B17" s="240"/>
      <c r="C17" s="99"/>
      <c r="D17" s="52">
        <v>120</v>
      </c>
      <c r="E17" s="52" t="s">
        <v>14</v>
      </c>
      <c r="F17" s="84" t="s">
        <v>12</v>
      </c>
      <c r="G17" s="52">
        <v>20</v>
      </c>
      <c r="H17" s="181"/>
      <c r="I17" s="123">
        <v>1.32</v>
      </c>
      <c r="J17" s="16">
        <v>0.24</v>
      </c>
      <c r="K17" s="25">
        <v>8.0399999999999991</v>
      </c>
      <c r="L17" s="296">
        <v>39.6</v>
      </c>
      <c r="M17" s="123">
        <v>0.03</v>
      </c>
      <c r="N17" s="15">
        <v>0.02</v>
      </c>
      <c r="O17" s="16">
        <v>0</v>
      </c>
      <c r="P17" s="16">
        <v>0</v>
      </c>
      <c r="Q17" s="25">
        <v>0</v>
      </c>
      <c r="R17" s="123">
        <v>5.8</v>
      </c>
      <c r="S17" s="16">
        <v>30</v>
      </c>
      <c r="T17" s="16">
        <v>9.4</v>
      </c>
      <c r="U17" s="16">
        <v>0.78</v>
      </c>
      <c r="V17" s="16">
        <v>47</v>
      </c>
      <c r="W17" s="16">
        <v>8.0000000000000004E-4</v>
      </c>
      <c r="X17" s="16">
        <v>1.1000000000000001E-3</v>
      </c>
      <c r="Y17" s="25">
        <v>1.2E-2</v>
      </c>
    </row>
    <row r="18" spans="2:25" ht="34.5" customHeight="1" x14ac:dyDescent="0.25">
      <c r="B18" s="240"/>
      <c r="C18" s="99"/>
      <c r="D18" s="57"/>
      <c r="E18" s="51"/>
      <c r="F18" s="242" t="s">
        <v>20</v>
      </c>
      <c r="G18" s="139">
        <f>SUM(G12:G17)</f>
        <v>920</v>
      </c>
      <c r="H18" s="73"/>
      <c r="I18" s="114">
        <f>SUM(I12:I17)</f>
        <v>39.96</v>
      </c>
      <c r="J18" s="13">
        <f>SUM(J12:J17)</f>
        <v>45.199999999999996</v>
      </c>
      <c r="K18" s="30">
        <f>SUM(K12:K17)</f>
        <v>98.259999999999991</v>
      </c>
      <c r="L18" s="145">
        <f>SUM(L12:L17)</f>
        <v>963.98</v>
      </c>
      <c r="M18" s="197">
        <f t="shared" ref="M18:S18" si="1">SUM(M12:M17)</f>
        <v>0.26</v>
      </c>
      <c r="N18" s="13">
        <f t="shared" si="1"/>
        <v>0.35000000000000003</v>
      </c>
      <c r="O18" s="13">
        <f t="shared" si="1"/>
        <v>28.05</v>
      </c>
      <c r="P18" s="13">
        <f t="shared" si="1"/>
        <v>320</v>
      </c>
      <c r="Q18" s="30">
        <f>SUM(Q12:Q17)</f>
        <v>0.03</v>
      </c>
      <c r="R18" s="114">
        <f t="shared" si="1"/>
        <v>106.10999999999999</v>
      </c>
      <c r="S18" s="13">
        <f t="shared" si="1"/>
        <v>480.46</v>
      </c>
      <c r="T18" s="13">
        <f>SUM(T12:T17)</f>
        <v>112.92</v>
      </c>
      <c r="U18" s="13">
        <f>SUM(U12:U17)</f>
        <v>10.43</v>
      </c>
      <c r="V18" s="13">
        <f t="shared" ref="V18:Y18" si="2">SUM(V12:V17)</f>
        <v>947.48000000000013</v>
      </c>
      <c r="W18" s="13">
        <f t="shared" si="2"/>
        <v>1.9440000000000002E-2</v>
      </c>
      <c r="X18" s="13">
        <f>SUM(X12:X17)</f>
        <v>1.0750000000000001E-2</v>
      </c>
      <c r="Y18" s="30">
        <f t="shared" si="2"/>
        <v>3.0579999999999998</v>
      </c>
    </row>
    <row r="19" spans="2:25" ht="34.5" customHeight="1" thickBot="1" x14ac:dyDescent="0.3">
      <c r="B19" s="241"/>
      <c r="C19" s="141"/>
      <c r="D19" s="230"/>
      <c r="E19" s="141"/>
      <c r="F19" s="76" t="s">
        <v>21</v>
      </c>
      <c r="G19" s="141"/>
      <c r="H19" s="137"/>
      <c r="I19" s="231"/>
      <c r="J19" s="232"/>
      <c r="K19" s="233"/>
      <c r="L19" s="138">
        <f>L18/27.2</f>
        <v>35.440441176470593</v>
      </c>
      <c r="M19" s="234"/>
      <c r="N19" s="234"/>
      <c r="O19" s="235"/>
      <c r="P19" s="235"/>
      <c r="Q19" s="236"/>
      <c r="R19" s="237"/>
      <c r="S19" s="235"/>
      <c r="T19" s="235"/>
      <c r="U19" s="235"/>
      <c r="V19" s="235"/>
      <c r="W19" s="235"/>
      <c r="X19" s="235"/>
      <c r="Y19" s="236"/>
    </row>
    <row r="20" spans="2:25" x14ac:dyDescent="0.25">
      <c r="B20" s="2"/>
      <c r="C20" s="2"/>
      <c r="D20" s="4"/>
      <c r="E20" s="2"/>
      <c r="F20" s="2"/>
      <c r="G20" s="2"/>
      <c r="H20" s="9"/>
      <c r="I20" s="10"/>
      <c r="J20" s="9"/>
      <c r="K20" s="2"/>
      <c r="L20" s="12"/>
      <c r="M20" s="2"/>
      <c r="N20" s="2"/>
      <c r="O20" s="2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8"/>
  <sheetViews>
    <sheetView topLeftCell="C10" zoomScale="61" zoomScaleNormal="61" workbookViewId="0">
      <selection activeCell="F20" sqref="F20"/>
    </sheetView>
  </sheetViews>
  <sheetFormatPr defaultRowHeight="15" x14ac:dyDescent="0.25"/>
  <cols>
    <col min="2" max="2" width="20.140625" customWidth="1"/>
    <col min="3" max="3" width="13.140625" style="5" customWidth="1"/>
    <col min="4" max="4" width="15.7109375" style="5" customWidth="1"/>
    <col min="5" max="5" width="26.85546875" customWidth="1"/>
    <col min="6" max="6" width="54.28515625" customWidth="1"/>
    <col min="7" max="7" width="16.28515625" customWidth="1"/>
    <col min="8" max="8" width="10.85546875" customWidth="1"/>
    <col min="9" max="9" width="13.85546875" customWidth="1"/>
    <col min="10" max="10" width="13.42578125" customWidth="1"/>
    <col min="11" max="11" width="17.42578125" customWidth="1"/>
    <col min="12" max="12" width="24.5703125" customWidth="1"/>
    <col min="13" max="13" width="11.28515625" customWidth="1"/>
    <col min="16" max="16" width="12" customWidth="1"/>
    <col min="17" max="17" width="9.140625" customWidth="1"/>
    <col min="23" max="23" width="15.5703125" customWidth="1"/>
    <col min="24" max="24" width="11.140625" bestFit="1" customWidth="1"/>
  </cols>
  <sheetData>
    <row r="2" spans="2:25" ht="23.25" x14ac:dyDescent="0.35">
      <c r="B2" s="224" t="s">
        <v>1</v>
      </c>
      <c r="C2" s="225"/>
      <c r="D2" s="224" t="s">
        <v>3</v>
      </c>
      <c r="E2" s="224"/>
      <c r="F2" s="226" t="s">
        <v>2</v>
      </c>
      <c r="G2" s="225">
        <v>10</v>
      </c>
      <c r="H2" s="42"/>
      <c r="I2" s="6"/>
      <c r="L2" s="8"/>
      <c r="M2" s="7"/>
      <c r="N2" s="1"/>
      <c r="O2" s="2"/>
    </row>
    <row r="3" spans="2:25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24" t="s">
        <v>0</v>
      </c>
      <c r="C4" s="726"/>
      <c r="D4" s="728" t="s">
        <v>108</v>
      </c>
      <c r="E4" s="729" t="s">
        <v>37</v>
      </c>
      <c r="F4" s="731" t="s">
        <v>36</v>
      </c>
      <c r="G4" s="722" t="s">
        <v>25</v>
      </c>
      <c r="H4" s="733" t="s">
        <v>35</v>
      </c>
      <c r="I4" s="735" t="s">
        <v>22</v>
      </c>
      <c r="J4" s="736"/>
      <c r="K4" s="737"/>
      <c r="L4" s="738" t="s">
        <v>109</v>
      </c>
      <c r="M4" s="740" t="s">
        <v>23</v>
      </c>
      <c r="N4" s="741"/>
      <c r="O4" s="742"/>
      <c r="P4" s="742"/>
      <c r="Q4" s="743"/>
      <c r="R4" s="735" t="s">
        <v>24</v>
      </c>
      <c r="S4" s="744"/>
      <c r="T4" s="744"/>
      <c r="U4" s="744"/>
      <c r="V4" s="744"/>
      <c r="W4" s="744"/>
      <c r="X4" s="744"/>
      <c r="Y4" s="745"/>
    </row>
    <row r="5" spans="2:25" s="14" customFormat="1" ht="36" customHeight="1" thickBot="1" x14ac:dyDescent="0.3">
      <c r="B5" s="725"/>
      <c r="C5" s="727"/>
      <c r="D5" s="725"/>
      <c r="E5" s="730"/>
      <c r="F5" s="732"/>
      <c r="G5" s="723"/>
      <c r="H5" s="734"/>
      <c r="I5" s="390" t="s">
        <v>26</v>
      </c>
      <c r="J5" s="369" t="s">
        <v>27</v>
      </c>
      <c r="K5" s="391" t="s">
        <v>28</v>
      </c>
      <c r="L5" s="739"/>
      <c r="M5" s="412" t="s">
        <v>29</v>
      </c>
      <c r="N5" s="412" t="s">
        <v>83</v>
      </c>
      <c r="O5" s="412" t="s">
        <v>30</v>
      </c>
      <c r="P5" s="415" t="s">
        <v>84</v>
      </c>
      <c r="Q5" s="412" t="s">
        <v>85</v>
      </c>
      <c r="R5" s="412" t="s">
        <v>31</v>
      </c>
      <c r="S5" s="412" t="s">
        <v>32</v>
      </c>
      <c r="T5" s="412" t="s">
        <v>33</v>
      </c>
      <c r="U5" s="412" t="s">
        <v>34</v>
      </c>
      <c r="V5" s="412" t="s">
        <v>86</v>
      </c>
      <c r="W5" s="412" t="s">
        <v>87</v>
      </c>
      <c r="X5" s="412" t="s">
        <v>88</v>
      </c>
      <c r="Y5" s="269" t="s">
        <v>89</v>
      </c>
    </row>
    <row r="6" spans="2:25" s="14" customFormat="1" ht="39" customHeight="1" x14ac:dyDescent="0.25">
      <c r="B6" s="258" t="s">
        <v>5</v>
      </c>
      <c r="C6" s="379"/>
      <c r="D6" s="63">
        <v>137</v>
      </c>
      <c r="E6" s="63" t="s">
        <v>19</v>
      </c>
      <c r="F6" s="421" t="s">
        <v>128</v>
      </c>
      <c r="G6" s="275">
        <v>100</v>
      </c>
      <c r="H6" s="174"/>
      <c r="I6" s="143">
        <v>0.8</v>
      </c>
      <c r="J6" s="26">
        <v>0.2</v>
      </c>
      <c r="K6" s="27">
        <v>7.5</v>
      </c>
      <c r="L6" s="210">
        <v>38</v>
      </c>
      <c r="M6" s="143">
        <v>0.06</v>
      </c>
      <c r="N6" s="282">
        <v>0.03</v>
      </c>
      <c r="O6" s="26">
        <v>38</v>
      </c>
      <c r="P6" s="26">
        <v>10</v>
      </c>
      <c r="Q6" s="27">
        <v>0</v>
      </c>
      <c r="R6" s="192">
        <v>35</v>
      </c>
      <c r="S6" s="193">
        <v>17</v>
      </c>
      <c r="T6" s="193">
        <v>11</v>
      </c>
      <c r="U6" s="193">
        <v>0.1</v>
      </c>
      <c r="V6" s="193">
        <v>155</v>
      </c>
      <c r="W6" s="193">
        <v>3.0000000000000001E-5</v>
      </c>
      <c r="X6" s="193">
        <v>1E-4</v>
      </c>
      <c r="Y6" s="189">
        <v>0.15</v>
      </c>
    </row>
    <row r="7" spans="2:25" s="14" customFormat="1" ht="39" customHeight="1" x14ac:dyDescent="0.25">
      <c r="B7" s="60"/>
      <c r="C7" s="416"/>
      <c r="D7" s="52">
        <v>2</v>
      </c>
      <c r="E7" s="52" t="s">
        <v>19</v>
      </c>
      <c r="F7" s="67" t="s">
        <v>110</v>
      </c>
      <c r="G7" s="100">
        <v>20</v>
      </c>
      <c r="H7" s="46"/>
      <c r="I7" s="81">
        <v>0.16</v>
      </c>
      <c r="J7" s="16">
        <v>14.5</v>
      </c>
      <c r="K7" s="25">
        <v>0.26</v>
      </c>
      <c r="L7" s="122">
        <v>132</v>
      </c>
      <c r="M7" s="457">
        <v>0</v>
      </c>
      <c r="N7" s="317">
        <v>0.02</v>
      </c>
      <c r="O7" s="317">
        <v>0</v>
      </c>
      <c r="P7" s="317">
        <v>90</v>
      </c>
      <c r="Q7" s="458">
        <v>0.26</v>
      </c>
      <c r="R7" s="123">
        <v>4.8</v>
      </c>
      <c r="S7" s="16">
        <v>6</v>
      </c>
      <c r="T7" s="16">
        <v>0</v>
      </c>
      <c r="U7" s="16">
        <v>0.04</v>
      </c>
      <c r="V7" s="16">
        <v>6</v>
      </c>
      <c r="W7" s="16">
        <v>0</v>
      </c>
      <c r="X7" s="16">
        <v>0.2</v>
      </c>
      <c r="Y7" s="25">
        <v>0.01</v>
      </c>
    </row>
    <row r="8" spans="2:25" s="24" customFormat="1" ht="39" customHeight="1" x14ac:dyDescent="0.25">
      <c r="B8" s="60"/>
      <c r="C8" s="267"/>
      <c r="D8" s="52">
        <v>66</v>
      </c>
      <c r="E8" s="52" t="s">
        <v>53</v>
      </c>
      <c r="F8" s="67" t="s">
        <v>51</v>
      </c>
      <c r="G8" s="100">
        <v>200</v>
      </c>
      <c r="H8" s="38"/>
      <c r="I8" s="123">
        <v>20.79</v>
      </c>
      <c r="J8" s="16">
        <v>21.94</v>
      </c>
      <c r="K8" s="25">
        <v>3.72</v>
      </c>
      <c r="L8" s="122">
        <v>296.49</v>
      </c>
      <c r="M8" s="123">
        <v>0.1</v>
      </c>
      <c r="N8" s="15">
        <v>0.64</v>
      </c>
      <c r="O8" s="16">
        <v>0.31</v>
      </c>
      <c r="P8" s="16">
        <v>280</v>
      </c>
      <c r="Q8" s="25">
        <v>3.64</v>
      </c>
      <c r="R8" s="123">
        <v>144.41999999999999</v>
      </c>
      <c r="S8" s="16">
        <v>316.49</v>
      </c>
      <c r="T8" s="16">
        <v>24.14</v>
      </c>
      <c r="U8" s="16">
        <v>3.56</v>
      </c>
      <c r="V8" s="16">
        <v>260.39999999999998</v>
      </c>
      <c r="W8" s="16">
        <v>4.7800000000000004E-3</v>
      </c>
      <c r="X8" s="16">
        <v>4.4339999999999997E-2</v>
      </c>
      <c r="Y8" s="25">
        <v>0.01</v>
      </c>
    </row>
    <row r="9" spans="2:25" s="24" customFormat="1" ht="39" customHeight="1" x14ac:dyDescent="0.25">
      <c r="B9" s="60"/>
      <c r="C9" s="508" t="s">
        <v>147</v>
      </c>
      <c r="D9" s="475">
        <v>115</v>
      </c>
      <c r="E9" s="475" t="s">
        <v>41</v>
      </c>
      <c r="F9" s="547" t="s">
        <v>40</v>
      </c>
      <c r="G9" s="475">
        <v>200</v>
      </c>
      <c r="H9" s="476"/>
      <c r="I9" s="482">
        <v>6.64</v>
      </c>
      <c r="J9" s="479">
        <v>5.15</v>
      </c>
      <c r="K9" s="480">
        <v>16.809999999999999</v>
      </c>
      <c r="L9" s="484">
        <v>141.19</v>
      </c>
      <c r="M9" s="482">
        <v>0.06</v>
      </c>
      <c r="N9" s="478">
        <v>0.26</v>
      </c>
      <c r="O9" s="479">
        <v>1.0900000000000001</v>
      </c>
      <c r="P9" s="479">
        <v>30</v>
      </c>
      <c r="Q9" s="480">
        <v>0.1</v>
      </c>
      <c r="R9" s="482">
        <v>226.48</v>
      </c>
      <c r="S9" s="479">
        <v>187.22</v>
      </c>
      <c r="T9" s="479">
        <v>40.369999999999997</v>
      </c>
      <c r="U9" s="479">
        <v>0.97</v>
      </c>
      <c r="V9" s="479">
        <v>304.77999999999997</v>
      </c>
      <c r="W9" s="479">
        <v>1.6629999999999999E-2</v>
      </c>
      <c r="X9" s="479">
        <v>3.7000000000000002E-3</v>
      </c>
      <c r="Y9" s="548">
        <v>0.05</v>
      </c>
    </row>
    <row r="10" spans="2:25" s="24" customFormat="1" ht="39" customHeight="1" x14ac:dyDescent="0.25">
      <c r="B10" s="60"/>
      <c r="C10" s="529" t="s">
        <v>152</v>
      </c>
      <c r="D10" s="468">
        <v>161</v>
      </c>
      <c r="E10" s="467" t="s">
        <v>158</v>
      </c>
      <c r="F10" s="549" t="s">
        <v>159</v>
      </c>
      <c r="G10" s="467">
        <v>200</v>
      </c>
      <c r="H10" s="467"/>
      <c r="I10" s="474">
        <v>6.28</v>
      </c>
      <c r="J10" s="471">
        <v>4.75</v>
      </c>
      <c r="K10" s="472">
        <v>19.59</v>
      </c>
      <c r="L10" s="497">
        <v>130.79</v>
      </c>
      <c r="M10" s="474">
        <v>0.06</v>
      </c>
      <c r="N10" s="470">
        <v>0.25</v>
      </c>
      <c r="O10" s="471">
        <v>1.0900000000000001</v>
      </c>
      <c r="P10" s="471">
        <v>30</v>
      </c>
      <c r="Q10" s="472">
        <v>0.1</v>
      </c>
      <c r="R10" s="474">
        <v>221.97</v>
      </c>
      <c r="S10" s="471">
        <v>164.43</v>
      </c>
      <c r="T10" s="471">
        <v>25.58</v>
      </c>
      <c r="U10" s="471">
        <v>0.2</v>
      </c>
      <c r="V10" s="471">
        <v>254.68</v>
      </c>
      <c r="W10" s="471">
        <v>1.6E-2</v>
      </c>
      <c r="X10" s="471">
        <v>3.0000000000000001E-3</v>
      </c>
      <c r="Y10" s="550">
        <v>0</v>
      </c>
    </row>
    <row r="11" spans="2:25" s="24" customFormat="1" ht="39" customHeight="1" x14ac:dyDescent="0.25">
      <c r="B11" s="60"/>
      <c r="C11" s="267"/>
      <c r="D11" s="52">
        <v>121</v>
      </c>
      <c r="E11" s="52" t="s">
        <v>13</v>
      </c>
      <c r="F11" s="449" t="s">
        <v>45</v>
      </c>
      <c r="G11" s="222">
        <v>30</v>
      </c>
      <c r="H11" s="52"/>
      <c r="I11" s="15">
        <v>2.25</v>
      </c>
      <c r="J11" s="16">
        <v>0.87</v>
      </c>
      <c r="K11" s="17">
        <v>14.94</v>
      </c>
      <c r="L11" s="77">
        <v>78.599999999999994</v>
      </c>
      <c r="M11" s="123">
        <v>0.03</v>
      </c>
      <c r="N11" s="15">
        <v>0.01</v>
      </c>
      <c r="O11" s="16">
        <v>0</v>
      </c>
      <c r="P11" s="16">
        <v>0</v>
      </c>
      <c r="Q11" s="25">
        <v>0</v>
      </c>
      <c r="R11" s="15">
        <v>5.7</v>
      </c>
      <c r="S11" s="16">
        <v>19.5</v>
      </c>
      <c r="T11" s="16">
        <v>3.9</v>
      </c>
      <c r="U11" s="16">
        <v>0.36</v>
      </c>
      <c r="V11" s="16">
        <v>27.6</v>
      </c>
      <c r="W11" s="16">
        <v>0</v>
      </c>
      <c r="X11" s="16">
        <v>0</v>
      </c>
      <c r="Y11" s="25">
        <v>0</v>
      </c>
    </row>
    <row r="12" spans="2:25" s="24" customFormat="1" ht="39" customHeight="1" x14ac:dyDescent="0.25">
      <c r="B12" s="60"/>
      <c r="C12" s="508" t="s">
        <v>147</v>
      </c>
      <c r="D12" s="476"/>
      <c r="E12" s="475"/>
      <c r="F12" s="538" t="s">
        <v>20</v>
      </c>
      <c r="G12" s="516">
        <f>G6+G7+G8+G9+G11</f>
        <v>550</v>
      </c>
      <c r="H12" s="539"/>
      <c r="I12" s="482">
        <f t="shared" ref="I12:Y12" si="0">I6+I7+I8+I9+I11</f>
        <v>30.64</v>
      </c>
      <c r="J12" s="479">
        <f t="shared" si="0"/>
        <v>42.66</v>
      </c>
      <c r="K12" s="480">
        <f t="shared" si="0"/>
        <v>43.23</v>
      </c>
      <c r="L12" s="540">
        <f t="shared" si="0"/>
        <v>686.28000000000009</v>
      </c>
      <c r="M12" s="482">
        <f t="shared" si="0"/>
        <v>0.25</v>
      </c>
      <c r="N12" s="478">
        <f t="shared" si="0"/>
        <v>0.96000000000000008</v>
      </c>
      <c r="O12" s="479">
        <f t="shared" si="0"/>
        <v>39.400000000000006</v>
      </c>
      <c r="P12" s="479">
        <f t="shared" si="0"/>
        <v>410</v>
      </c>
      <c r="Q12" s="480">
        <f t="shared" si="0"/>
        <v>4</v>
      </c>
      <c r="R12" s="482">
        <f t="shared" si="0"/>
        <v>416.39999999999992</v>
      </c>
      <c r="S12" s="479">
        <f t="shared" si="0"/>
        <v>546.21</v>
      </c>
      <c r="T12" s="479">
        <f t="shared" si="0"/>
        <v>79.41</v>
      </c>
      <c r="U12" s="479">
        <f t="shared" si="0"/>
        <v>5.03</v>
      </c>
      <c r="V12" s="479">
        <f t="shared" si="0"/>
        <v>753.78</v>
      </c>
      <c r="W12" s="479">
        <f t="shared" si="0"/>
        <v>2.1440000000000001E-2</v>
      </c>
      <c r="X12" s="479">
        <f t="shared" si="0"/>
        <v>0.24814</v>
      </c>
      <c r="Y12" s="480">
        <f t="shared" si="0"/>
        <v>0.22000000000000003</v>
      </c>
    </row>
    <row r="13" spans="2:25" s="24" customFormat="1" ht="39" customHeight="1" x14ac:dyDescent="0.25">
      <c r="B13" s="60"/>
      <c r="C13" s="508" t="s">
        <v>147</v>
      </c>
      <c r="D13" s="476"/>
      <c r="E13" s="475"/>
      <c r="F13" s="538" t="s">
        <v>21</v>
      </c>
      <c r="G13" s="516"/>
      <c r="H13" s="539"/>
      <c r="I13" s="482"/>
      <c r="J13" s="479"/>
      <c r="K13" s="480"/>
      <c r="L13" s="540">
        <f>L12/27.2</f>
        <v>25.23088235294118</v>
      </c>
      <c r="M13" s="482"/>
      <c r="N13" s="478"/>
      <c r="O13" s="479"/>
      <c r="P13" s="479"/>
      <c r="Q13" s="480"/>
      <c r="R13" s="482"/>
      <c r="S13" s="479"/>
      <c r="T13" s="479"/>
      <c r="U13" s="479"/>
      <c r="V13" s="479"/>
      <c r="W13" s="479"/>
      <c r="X13" s="479"/>
      <c r="Y13" s="480"/>
    </row>
    <row r="14" spans="2:25" s="24" customFormat="1" ht="39" customHeight="1" x14ac:dyDescent="0.25">
      <c r="B14" s="60"/>
      <c r="C14" s="529" t="s">
        <v>152</v>
      </c>
      <c r="D14" s="468"/>
      <c r="E14" s="467"/>
      <c r="F14" s="530" t="s">
        <v>20</v>
      </c>
      <c r="G14" s="531">
        <f>G6+G7+G8+G10+G11</f>
        <v>550</v>
      </c>
      <c r="H14" s="467"/>
      <c r="I14" s="474">
        <f t="shared" ref="I14:Y14" si="1">I6+I7+I8+I10+I11</f>
        <v>30.28</v>
      </c>
      <c r="J14" s="471">
        <f t="shared" si="1"/>
        <v>42.26</v>
      </c>
      <c r="K14" s="472">
        <f t="shared" si="1"/>
        <v>46.01</v>
      </c>
      <c r="L14" s="532">
        <f t="shared" si="1"/>
        <v>675.88</v>
      </c>
      <c r="M14" s="474">
        <f t="shared" si="1"/>
        <v>0.25</v>
      </c>
      <c r="N14" s="471">
        <f t="shared" si="1"/>
        <v>0.95000000000000007</v>
      </c>
      <c r="O14" s="471">
        <f t="shared" si="1"/>
        <v>39.400000000000006</v>
      </c>
      <c r="P14" s="471">
        <f t="shared" si="1"/>
        <v>410</v>
      </c>
      <c r="Q14" s="472">
        <f t="shared" si="1"/>
        <v>4</v>
      </c>
      <c r="R14" s="474">
        <f t="shared" si="1"/>
        <v>411.88999999999993</v>
      </c>
      <c r="S14" s="471">
        <f t="shared" si="1"/>
        <v>523.42000000000007</v>
      </c>
      <c r="T14" s="471">
        <f t="shared" si="1"/>
        <v>64.62</v>
      </c>
      <c r="U14" s="471">
        <f t="shared" si="1"/>
        <v>4.2600000000000007</v>
      </c>
      <c r="V14" s="471">
        <f t="shared" si="1"/>
        <v>703.68</v>
      </c>
      <c r="W14" s="471">
        <f t="shared" si="1"/>
        <v>2.0810000000000002E-2</v>
      </c>
      <c r="X14" s="471">
        <f t="shared" si="1"/>
        <v>0.24743999999999999</v>
      </c>
      <c r="Y14" s="472">
        <f t="shared" si="1"/>
        <v>0.17</v>
      </c>
    </row>
    <row r="15" spans="2:25" s="24" customFormat="1" ht="39" customHeight="1" thickBot="1" x14ac:dyDescent="0.3">
      <c r="B15" s="60"/>
      <c r="C15" s="529" t="s">
        <v>152</v>
      </c>
      <c r="D15" s="494"/>
      <c r="E15" s="651"/>
      <c r="F15" s="533" t="s">
        <v>21</v>
      </c>
      <c r="G15" s="618"/>
      <c r="H15" s="493"/>
      <c r="I15" s="534"/>
      <c r="J15" s="535"/>
      <c r="K15" s="536"/>
      <c r="L15" s="537">
        <f>L14/27.2</f>
        <v>24.848529411764705</v>
      </c>
      <c r="M15" s="534"/>
      <c r="N15" s="535"/>
      <c r="O15" s="535"/>
      <c r="P15" s="535"/>
      <c r="Q15" s="536"/>
      <c r="R15" s="534"/>
      <c r="S15" s="535"/>
      <c r="T15" s="535"/>
      <c r="U15" s="535"/>
      <c r="V15" s="535"/>
      <c r="W15" s="535"/>
      <c r="X15" s="535"/>
      <c r="Y15" s="536"/>
    </row>
    <row r="16" spans="2:25" s="14" customFormat="1" ht="39" customHeight="1" x14ac:dyDescent="0.25">
      <c r="B16" s="258" t="s">
        <v>6</v>
      </c>
      <c r="C16" s="205"/>
      <c r="D16" s="167">
        <v>235</v>
      </c>
      <c r="E16" s="63" t="s">
        <v>19</v>
      </c>
      <c r="F16" s="420" t="s">
        <v>132</v>
      </c>
      <c r="G16" s="278">
        <v>100</v>
      </c>
      <c r="H16" s="166"/>
      <c r="I16" s="143">
        <v>1.7</v>
      </c>
      <c r="J16" s="26">
        <v>13.3</v>
      </c>
      <c r="K16" s="27">
        <v>5.09</v>
      </c>
      <c r="L16" s="210">
        <v>148</v>
      </c>
      <c r="M16" s="143">
        <v>0.03</v>
      </c>
      <c r="N16" s="26">
        <v>0.06</v>
      </c>
      <c r="O16" s="26">
        <v>7</v>
      </c>
      <c r="P16" s="26">
        <v>150</v>
      </c>
      <c r="Q16" s="164">
        <v>0</v>
      </c>
      <c r="R16" s="143">
        <v>43</v>
      </c>
      <c r="S16" s="26">
        <v>31</v>
      </c>
      <c r="T16" s="26">
        <v>15</v>
      </c>
      <c r="U16" s="26">
        <v>0.7</v>
      </c>
      <c r="V16" s="26">
        <v>305</v>
      </c>
      <c r="W16" s="26">
        <v>2E-3</v>
      </c>
      <c r="X16" s="26">
        <v>2.9999999999999997E-4</v>
      </c>
      <c r="Y16" s="27">
        <v>0.14000000000000001</v>
      </c>
    </row>
    <row r="17" spans="2:25" s="14" customFormat="1" ht="39" customHeight="1" x14ac:dyDescent="0.25">
      <c r="B17" s="60"/>
      <c r="C17" s="43"/>
      <c r="D17" s="52">
        <v>34</v>
      </c>
      <c r="E17" s="58" t="s">
        <v>8</v>
      </c>
      <c r="F17" s="67" t="s">
        <v>59</v>
      </c>
      <c r="G17" s="100">
        <v>250</v>
      </c>
      <c r="H17" s="38"/>
      <c r="I17" s="110">
        <v>11.49</v>
      </c>
      <c r="J17" s="32">
        <v>7.05</v>
      </c>
      <c r="K17" s="86">
        <v>17.04</v>
      </c>
      <c r="L17" s="160">
        <v>176.48</v>
      </c>
      <c r="M17" s="110">
        <v>0.21</v>
      </c>
      <c r="N17" s="32">
        <v>0.1</v>
      </c>
      <c r="O17" s="32">
        <v>3.41</v>
      </c>
      <c r="P17" s="32">
        <v>140</v>
      </c>
      <c r="Q17" s="86">
        <v>0</v>
      </c>
      <c r="R17" s="87">
        <v>30.49</v>
      </c>
      <c r="S17" s="32">
        <v>36.299999999999997</v>
      </c>
      <c r="T17" s="32">
        <v>2.6</v>
      </c>
      <c r="U17" s="32">
        <v>424.4</v>
      </c>
      <c r="V17" s="32">
        <v>5.3E-3</v>
      </c>
      <c r="W17" s="32">
        <v>2.8E-3</v>
      </c>
      <c r="X17" s="32">
        <v>0.04</v>
      </c>
      <c r="Y17" s="86">
        <v>0.03</v>
      </c>
    </row>
    <row r="18" spans="2:25" s="14" customFormat="1" ht="39" customHeight="1" x14ac:dyDescent="0.25">
      <c r="B18" s="215"/>
      <c r="C18" s="508" t="s">
        <v>147</v>
      </c>
      <c r="D18" s="475">
        <v>337</v>
      </c>
      <c r="E18" s="499" t="s">
        <v>53</v>
      </c>
      <c r="F18" s="547" t="s">
        <v>136</v>
      </c>
      <c r="G18" s="475">
        <v>100</v>
      </c>
      <c r="H18" s="476"/>
      <c r="I18" s="482">
        <v>23.32</v>
      </c>
      <c r="J18" s="479">
        <v>22.71</v>
      </c>
      <c r="K18" s="480">
        <v>5.13</v>
      </c>
      <c r="L18" s="484">
        <v>321.82</v>
      </c>
      <c r="M18" s="482">
        <v>0.08</v>
      </c>
      <c r="N18" s="479">
        <v>0.21</v>
      </c>
      <c r="O18" s="479">
        <v>0.84</v>
      </c>
      <c r="P18" s="479">
        <v>80</v>
      </c>
      <c r="Q18" s="480">
        <v>0.5</v>
      </c>
      <c r="R18" s="478">
        <v>196.1</v>
      </c>
      <c r="S18" s="479">
        <v>255.6</v>
      </c>
      <c r="T18" s="479">
        <v>26.77</v>
      </c>
      <c r="U18" s="479">
        <v>2.14</v>
      </c>
      <c r="V18" s="479">
        <v>224.77</v>
      </c>
      <c r="W18" s="479">
        <v>4.0000000000000001E-3</v>
      </c>
      <c r="X18" s="479">
        <v>3.0000000000000001E-3</v>
      </c>
      <c r="Y18" s="480">
        <v>0.11</v>
      </c>
    </row>
    <row r="19" spans="2:25" s="14" customFormat="1" ht="39" customHeight="1" x14ac:dyDescent="0.25">
      <c r="B19" s="215"/>
      <c r="C19" s="467" t="s">
        <v>148</v>
      </c>
      <c r="D19" s="500">
        <v>150</v>
      </c>
      <c r="E19" s="468" t="s">
        <v>9</v>
      </c>
      <c r="F19" s="601" t="s">
        <v>176</v>
      </c>
      <c r="G19" s="649">
        <v>100</v>
      </c>
      <c r="H19" s="486"/>
      <c r="I19" s="641">
        <v>23.92</v>
      </c>
      <c r="J19" s="642">
        <v>21.75</v>
      </c>
      <c r="K19" s="550">
        <v>2.73</v>
      </c>
      <c r="L19" s="650">
        <v>300.86</v>
      </c>
      <c r="M19" s="641">
        <v>0.1</v>
      </c>
      <c r="N19" s="642">
        <v>0.18</v>
      </c>
      <c r="O19" s="642">
        <v>8.51</v>
      </c>
      <c r="P19" s="642">
        <v>80</v>
      </c>
      <c r="Q19" s="550">
        <v>0.05</v>
      </c>
      <c r="R19" s="641">
        <v>29.43</v>
      </c>
      <c r="S19" s="642">
        <v>198.56</v>
      </c>
      <c r="T19" s="642">
        <v>27.59</v>
      </c>
      <c r="U19" s="642">
        <v>1.87</v>
      </c>
      <c r="V19" s="642">
        <v>328.43</v>
      </c>
      <c r="W19" s="642">
        <v>5.4299999999999999E-3</v>
      </c>
      <c r="X19" s="642">
        <v>3.2000000000000003E-4</v>
      </c>
      <c r="Y19" s="550">
        <v>0.64</v>
      </c>
    </row>
    <row r="20" spans="2:25" s="14" customFormat="1" ht="39" customHeight="1" x14ac:dyDescent="0.25">
      <c r="B20" s="215"/>
      <c r="C20" s="43"/>
      <c r="D20" s="52">
        <v>54</v>
      </c>
      <c r="E20" s="58" t="s">
        <v>44</v>
      </c>
      <c r="F20" s="444" t="s">
        <v>38</v>
      </c>
      <c r="G20" s="52">
        <v>180</v>
      </c>
      <c r="H20" s="38"/>
      <c r="I20" s="123">
        <v>8.7100000000000009</v>
      </c>
      <c r="J20" s="16">
        <v>5.95</v>
      </c>
      <c r="K20" s="25">
        <v>38.11</v>
      </c>
      <c r="L20" s="122">
        <v>238.6</v>
      </c>
      <c r="M20" s="123">
        <v>0.23</v>
      </c>
      <c r="N20" s="16">
        <v>0.12</v>
      </c>
      <c r="O20" s="16">
        <v>0</v>
      </c>
      <c r="P20" s="16">
        <v>20</v>
      </c>
      <c r="Q20" s="25">
        <v>0.08</v>
      </c>
      <c r="R20" s="15">
        <v>17.46</v>
      </c>
      <c r="S20" s="16">
        <v>250.65</v>
      </c>
      <c r="T20" s="16">
        <v>167.99</v>
      </c>
      <c r="U20" s="16">
        <v>5.61</v>
      </c>
      <c r="V20" s="16">
        <v>228.17</v>
      </c>
      <c r="W20" s="16">
        <v>2E-3</v>
      </c>
      <c r="X20" s="16">
        <v>4.0000000000000001E-3</v>
      </c>
      <c r="Y20" s="25">
        <v>1.6E-2</v>
      </c>
    </row>
    <row r="21" spans="2:25" s="14" customFormat="1" ht="39" customHeight="1" x14ac:dyDescent="0.25">
      <c r="B21" s="215"/>
      <c r="C21" s="43"/>
      <c r="D21" s="52">
        <v>98</v>
      </c>
      <c r="E21" s="58" t="s">
        <v>17</v>
      </c>
      <c r="F21" s="67" t="s">
        <v>16</v>
      </c>
      <c r="G21" s="100">
        <v>200</v>
      </c>
      <c r="H21" s="38"/>
      <c r="I21" s="123">
        <v>0.37</v>
      </c>
      <c r="J21" s="16">
        <v>0</v>
      </c>
      <c r="K21" s="25">
        <v>14.85</v>
      </c>
      <c r="L21" s="175">
        <v>59.48</v>
      </c>
      <c r="M21" s="123">
        <v>0</v>
      </c>
      <c r="N21" s="16">
        <v>0</v>
      </c>
      <c r="O21" s="16">
        <v>0</v>
      </c>
      <c r="P21" s="16">
        <v>0</v>
      </c>
      <c r="Q21" s="25">
        <v>0</v>
      </c>
      <c r="R21" s="15">
        <v>0.21</v>
      </c>
      <c r="S21" s="16">
        <v>0</v>
      </c>
      <c r="T21" s="16">
        <v>0</v>
      </c>
      <c r="U21" s="16">
        <v>0.02</v>
      </c>
      <c r="V21" s="16">
        <v>0.2</v>
      </c>
      <c r="W21" s="16">
        <v>0</v>
      </c>
      <c r="X21" s="16">
        <v>0</v>
      </c>
      <c r="Y21" s="86">
        <v>0</v>
      </c>
    </row>
    <row r="22" spans="2:25" s="14" customFormat="1" ht="39" customHeight="1" x14ac:dyDescent="0.25">
      <c r="B22" s="215"/>
      <c r="C22" s="43"/>
      <c r="D22" s="88">
        <v>119</v>
      </c>
      <c r="E22" s="58" t="s">
        <v>13</v>
      </c>
      <c r="F22" s="83" t="s">
        <v>49</v>
      </c>
      <c r="G22" s="52">
        <v>20</v>
      </c>
      <c r="H22" s="38"/>
      <c r="I22" s="123">
        <v>1.52</v>
      </c>
      <c r="J22" s="16">
        <v>0.16</v>
      </c>
      <c r="K22" s="25">
        <v>9.84</v>
      </c>
      <c r="L22" s="77">
        <v>47</v>
      </c>
      <c r="M22" s="123">
        <v>0.02</v>
      </c>
      <c r="N22" s="16">
        <v>0.01</v>
      </c>
      <c r="O22" s="16">
        <v>0</v>
      </c>
      <c r="P22" s="16">
        <v>0</v>
      </c>
      <c r="Q22" s="25">
        <v>0</v>
      </c>
      <c r="R22" s="123">
        <v>4</v>
      </c>
      <c r="S22" s="16">
        <v>13</v>
      </c>
      <c r="T22" s="16">
        <v>2.8</v>
      </c>
      <c r="U22" s="16">
        <v>0.22</v>
      </c>
      <c r="V22" s="16">
        <v>18.600000000000001</v>
      </c>
      <c r="W22" s="16">
        <v>6.4000000000000005E-4</v>
      </c>
      <c r="X22" s="16">
        <v>1.1999999999999999E-3</v>
      </c>
      <c r="Y22" s="25">
        <v>2.9</v>
      </c>
    </row>
    <row r="23" spans="2:25" s="14" customFormat="1" ht="39" customHeight="1" x14ac:dyDescent="0.25">
      <c r="B23" s="215"/>
      <c r="C23" s="43"/>
      <c r="D23" s="52">
        <v>120</v>
      </c>
      <c r="E23" s="58" t="s">
        <v>14</v>
      </c>
      <c r="F23" s="50" t="s">
        <v>12</v>
      </c>
      <c r="G23" s="52">
        <v>20</v>
      </c>
      <c r="H23" s="181"/>
      <c r="I23" s="123">
        <v>1.32</v>
      </c>
      <c r="J23" s="16">
        <v>0.24</v>
      </c>
      <c r="K23" s="25">
        <v>8.0399999999999991</v>
      </c>
      <c r="L23" s="175">
        <v>39.6</v>
      </c>
      <c r="M23" s="123">
        <v>0.03</v>
      </c>
      <c r="N23" s="16">
        <v>0.02</v>
      </c>
      <c r="O23" s="16">
        <v>0</v>
      </c>
      <c r="P23" s="16">
        <v>0</v>
      </c>
      <c r="Q23" s="25">
        <v>0</v>
      </c>
      <c r="R23" s="123">
        <v>5.8</v>
      </c>
      <c r="S23" s="16">
        <v>30</v>
      </c>
      <c r="T23" s="16">
        <v>9.4</v>
      </c>
      <c r="U23" s="16">
        <v>0.78</v>
      </c>
      <c r="V23" s="16">
        <v>47</v>
      </c>
      <c r="W23" s="16">
        <v>8.0000000000000004E-4</v>
      </c>
      <c r="X23" s="16">
        <v>1.1000000000000001E-3</v>
      </c>
      <c r="Y23" s="25">
        <v>1.2E-2</v>
      </c>
    </row>
    <row r="24" spans="2:25" s="14" customFormat="1" ht="39" customHeight="1" x14ac:dyDescent="0.25">
      <c r="B24" s="215"/>
      <c r="C24" s="508" t="s">
        <v>147</v>
      </c>
      <c r="D24" s="476"/>
      <c r="E24" s="475"/>
      <c r="F24" s="538" t="s">
        <v>20</v>
      </c>
      <c r="G24" s="516">
        <f>G16+G17+G18+G20+G21+G22+G23</f>
        <v>870</v>
      </c>
      <c r="H24" s="539"/>
      <c r="I24" s="482">
        <f t="shared" ref="I24:Y24" si="2">I16+I17+I18+I20+I21+I22+I23</f>
        <v>48.43</v>
      </c>
      <c r="J24" s="479">
        <f t="shared" si="2"/>
        <v>49.410000000000004</v>
      </c>
      <c r="K24" s="480">
        <f t="shared" si="2"/>
        <v>98.1</v>
      </c>
      <c r="L24" s="540">
        <f t="shared" si="2"/>
        <v>1030.98</v>
      </c>
      <c r="M24" s="482">
        <f t="shared" si="2"/>
        <v>0.60000000000000009</v>
      </c>
      <c r="N24" s="478">
        <f t="shared" si="2"/>
        <v>0.52</v>
      </c>
      <c r="O24" s="479">
        <f t="shared" si="2"/>
        <v>11.25</v>
      </c>
      <c r="P24" s="479">
        <f t="shared" si="2"/>
        <v>390</v>
      </c>
      <c r="Q24" s="480">
        <f t="shared" si="2"/>
        <v>0.57999999999999996</v>
      </c>
      <c r="R24" s="482">
        <f t="shared" si="2"/>
        <v>297.05999999999995</v>
      </c>
      <c r="S24" s="479">
        <f t="shared" si="2"/>
        <v>616.54999999999995</v>
      </c>
      <c r="T24" s="479">
        <f t="shared" si="2"/>
        <v>224.56000000000003</v>
      </c>
      <c r="U24" s="479">
        <f t="shared" si="2"/>
        <v>433.86999999999995</v>
      </c>
      <c r="V24" s="479">
        <f t="shared" si="2"/>
        <v>823.74530000000004</v>
      </c>
      <c r="W24" s="479">
        <f t="shared" si="2"/>
        <v>1.2240000000000001E-2</v>
      </c>
      <c r="X24" s="479">
        <f t="shared" si="2"/>
        <v>4.9600000000000005E-2</v>
      </c>
      <c r="Y24" s="480">
        <f t="shared" si="2"/>
        <v>3.2079999999999997</v>
      </c>
    </row>
    <row r="25" spans="2:25" s="14" customFormat="1" ht="39" customHeight="1" x14ac:dyDescent="0.25">
      <c r="B25" s="215"/>
      <c r="C25" s="508" t="s">
        <v>147</v>
      </c>
      <c r="D25" s="476"/>
      <c r="E25" s="475"/>
      <c r="F25" s="538" t="s">
        <v>21</v>
      </c>
      <c r="G25" s="516"/>
      <c r="H25" s="539"/>
      <c r="I25" s="482"/>
      <c r="J25" s="479"/>
      <c r="K25" s="480"/>
      <c r="L25" s="540">
        <f>L24/27.2</f>
        <v>37.903676470588238</v>
      </c>
      <c r="M25" s="482"/>
      <c r="N25" s="478"/>
      <c r="O25" s="479"/>
      <c r="P25" s="479"/>
      <c r="Q25" s="480"/>
      <c r="R25" s="482"/>
      <c r="S25" s="479"/>
      <c r="T25" s="479"/>
      <c r="U25" s="479"/>
      <c r="V25" s="479"/>
      <c r="W25" s="479"/>
      <c r="X25" s="479"/>
      <c r="Y25" s="480"/>
    </row>
    <row r="26" spans="2:25" s="14" customFormat="1" ht="39" customHeight="1" x14ac:dyDescent="0.25">
      <c r="B26" s="215"/>
      <c r="C26" s="529" t="s">
        <v>152</v>
      </c>
      <c r="D26" s="468"/>
      <c r="E26" s="467"/>
      <c r="F26" s="530" t="s">
        <v>20</v>
      </c>
      <c r="G26" s="531">
        <f>G16+G17+G19+G20+G21+G22+G23</f>
        <v>870</v>
      </c>
      <c r="H26" s="467"/>
      <c r="I26" s="474">
        <f t="shared" ref="I26:Y26" si="3">I16+I17+I19+I20+I21+I22+I23</f>
        <v>49.03</v>
      </c>
      <c r="J26" s="471">
        <f t="shared" si="3"/>
        <v>48.45</v>
      </c>
      <c r="K26" s="472">
        <f t="shared" si="3"/>
        <v>95.699999999999989</v>
      </c>
      <c r="L26" s="532">
        <f>L16+L17+L19+L20+L21+L22+L23</f>
        <v>1010.0200000000001</v>
      </c>
      <c r="M26" s="474">
        <f t="shared" si="3"/>
        <v>0.62</v>
      </c>
      <c r="N26" s="471">
        <f t="shared" si="3"/>
        <v>0.49</v>
      </c>
      <c r="O26" s="471">
        <f t="shared" si="3"/>
        <v>18.920000000000002</v>
      </c>
      <c r="P26" s="471">
        <f t="shared" si="3"/>
        <v>390</v>
      </c>
      <c r="Q26" s="472">
        <f t="shared" si="3"/>
        <v>0.13</v>
      </c>
      <c r="R26" s="474">
        <f t="shared" si="3"/>
        <v>130.38999999999999</v>
      </c>
      <c r="S26" s="471">
        <f t="shared" si="3"/>
        <v>559.51</v>
      </c>
      <c r="T26" s="471">
        <f t="shared" si="3"/>
        <v>225.38000000000002</v>
      </c>
      <c r="U26" s="471">
        <f t="shared" si="3"/>
        <v>433.59999999999997</v>
      </c>
      <c r="V26" s="471">
        <f t="shared" si="3"/>
        <v>927.40530000000001</v>
      </c>
      <c r="W26" s="471">
        <f t="shared" si="3"/>
        <v>1.367E-2</v>
      </c>
      <c r="X26" s="471">
        <f t="shared" si="3"/>
        <v>4.6920000000000003E-2</v>
      </c>
      <c r="Y26" s="472">
        <f t="shared" si="3"/>
        <v>3.738</v>
      </c>
    </row>
    <row r="27" spans="2:25" s="14" customFormat="1" ht="39" customHeight="1" thickBot="1" x14ac:dyDescent="0.3">
      <c r="B27" s="259"/>
      <c r="C27" s="652" t="s">
        <v>152</v>
      </c>
      <c r="D27" s="637"/>
      <c r="E27" s="493"/>
      <c r="F27" s="653" t="s">
        <v>21</v>
      </c>
      <c r="G27" s="593"/>
      <c r="H27" s="493"/>
      <c r="I27" s="572"/>
      <c r="J27" s="573"/>
      <c r="K27" s="574"/>
      <c r="L27" s="654">
        <f>L26/27.2</f>
        <v>37.133088235294125</v>
      </c>
      <c r="M27" s="572"/>
      <c r="N27" s="573"/>
      <c r="O27" s="573"/>
      <c r="P27" s="573"/>
      <c r="Q27" s="574"/>
      <c r="R27" s="572"/>
      <c r="S27" s="573"/>
      <c r="T27" s="573"/>
      <c r="U27" s="573"/>
      <c r="V27" s="573"/>
      <c r="W27" s="573"/>
      <c r="X27" s="573"/>
      <c r="Y27" s="574"/>
    </row>
    <row r="28" spans="2:25" x14ac:dyDescent="0.25">
      <c r="B28" s="2"/>
      <c r="D28" s="4"/>
      <c r="E28" s="2"/>
      <c r="F28" s="2"/>
      <c r="G28" s="2"/>
      <c r="H28" s="9"/>
      <c r="I28" s="10"/>
      <c r="J28" s="9"/>
      <c r="K28" s="2"/>
      <c r="L28" s="12"/>
      <c r="M28" s="2"/>
      <c r="N28" s="2"/>
      <c r="O28" s="2"/>
    </row>
    <row r="29" spans="2:25" ht="18.75" x14ac:dyDescent="0.25">
      <c r="E29" s="11"/>
      <c r="F29" s="18"/>
      <c r="G29" s="19"/>
      <c r="H29" s="11"/>
      <c r="I29" s="11"/>
      <c r="J29" s="11"/>
      <c r="K29" s="11"/>
    </row>
    <row r="30" spans="2:25" ht="15.75" x14ac:dyDescent="0.25">
      <c r="B30" s="502" t="s">
        <v>149</v>
      </c>
      <c r="C30" s="503"/>
      <c r="D30" s="504"/>
      <c r="E30" s="504"/>
    </row>
    <row r="31" spans="2:25" ht="15.75" x14ac:dyDescent="0.25">
      <c r="B31" s="505" t="s">
        <v>150</v>
      </c>
      <c r="C31" s="506"/>
      <c r="D31" s="507"/>
      <c r="E31" s="507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5" orientation="landscape" r:id="rId1"/>
  <colBreaks count="1" manualBreakCount="1">
    <brk id="26" max="2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7"/>
  <sheetViews>
    <sheetView topLeftCell="I13" zoomScale="65" zoomScaleNormal="65" workbookViewId="0">
      <selection activeCell="R22" sqref="R22"/>
    </sheetView>
  </sheetViews>
  <sheetFormatPr defaultRowHeight="15" x14ac:dyDescent="0.25"/>
  <cols>
    <col min="2" max="2" width="16.85546875" customWidth="1"/>
    <col min="3" max="3" width="16.85546875" style="5" customWidth="1"/>
    <col min="4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6.7109375" customWidth="1"/>
    <col min="12" max="12" width="23.140625" customWidth="1"/>
    <col min="13" max="13" width="11.28515625" customWidth="1"/>
    <col min="16" max="16" width="11.5703125" customWidth="1"/>
    <col min="17" max="17" width="9.140625" customWidth="1"/>
    <col min="22" max="22" width="9.140625" customWidth="1"/>
    <col min="23" max="23" width="13.42578125" customWidth="1"/>
    <col min="24" max="24" width="12.42578125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11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04" t="s">
        <v>0</v>
      </c>
      <c r="C4" s="748"/>
      <c r="D4" s="693" t="s">
        <v>108</v>
      </c>
      <c r="E4" s="704" t="s">
        <v>37</v>
      </c>
      <c r="F4" s="720" t="s">
        <v>36</v>
      </c>
      <c r="G4" s="720" t="s">
        <v>25</v>
      </c>
      <c r="H4" s="720" t="s">
        <v>35</v>
      </c>
      <c r="I4" s="708" t="s">
        <v>22</v>
      </c>
      <c r="J4" s="709"/>
      <c r="K4" s="710"/>
      <c r="L4" s="693" t="s">
        <v>109</v>
      </c>
      <c r="M4" s="686" t="s">
        <v>23</v>
      </c>
      <c r="N4" s="687"/>
      <c r="O4" s="702"/>
      <c r="P4" s="702"/>
      <c r="Q4" s="703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5" s="14" customFormat="1" ht="48.75" customHeight="1" thickBot="1" x14ac:dyDescent="0.3">
      <c r="B5" s="705"/>
      <c r="C5" s="719"/>
      <c r="D5" s="698"/>
      <c r="E5" s="705"/>
      <c r="F5" s="705"/>
      <c r="G5" s="705"/>
      <c r="H5" s="705"/>
      <c r="I5" s="417" t="s">
        <v>26</v>
      </c>
      <c r="J5" s="188" t="s">
        <v>27</v>
      </c>
      <c r="K5" s="418" t="s">
        <v>28</v>
      </c>
      <c r="L5" s="698"/>
      <c r="M5" s="200" t="s">
        <v>29</v>
      </c>
      <c r="N5" s="200" t="s">
        <v>83</v>
      </c>
      <c r="O5" s="200" t="s">
        <v>30</v>
      </c>
      <c r="P5" s="201" t="s">
        <v>84</v>
      </c>
      <c r="Q5" s="200" t="s">
        <v>85</v>
      </c>
      <c r="R5" s="365" t="s">
        <v>31</v>
      </c>
      <c r="S5" s="365" t="s">
        <v>32</v>
      </c>
      <c r="T5" s="365" t="s">
        <v>33</v>
      </c>
      <c r="U5" s="365" t="s">
        <v>34</v>
      </c>
      <c r="V5" s="365" t="s">
        <v>86</v>
      </c>
      <c r="W5" s="365" t="s">
        <v>87</v>
      </c>
      <c r="X5" s="365" t="s">
        <v>88</v>
      </c>
      <c r="Y5" s="188" t="s">
        <v>89</v>
      </c>
    </row>
    <row r="6" spans="2:25" s="14" customFormat="1" ht="39" customHeight="1" x14ac:dyDescent="0.25">
      <c r="B6" s="217" t="s">
        <v>5</v>
      </c>
      <c r="C6" s="95"/>
      <c r="D6" s="94">
        <v>13</v>
      </c>
      <c r="E6" s="94" t="s">
        <v>7</v>
      </c>
      <c r="F6" s="422" t="s">
        <v>126</v>
      </c>
      <c r="G6" s="94">
        <v>100</v>
      </c>
      <c r="H6" s="423"/>
      <c r="I6" s="173">
        <v>1.86</v>
      </c>
      <c r="J6" s="424">
        <v>7.12</v>
      </c>
      <c r="K6" s="464">
        <v>10.039999999999999</v>
      </c>
      <c r="L6" s="425">
        <v>114.37</v>
      </c>
      <c r="M6" s="173">
        <v>0.05</v>
      </c>
      <c r="N6" s="424">
        <v>0.06</v>
      </c>
      <c r="O6" s="424">
        <v>5.48</v>
      </c>
      <c r="P6" s="424">
        <v>760</v>
      </c>
      <c r="Q6" s="426">
        <v>0</v>
      </c>
      <c r="R6" s="427">
        <v>24.08</v>
      </c>
      <c r="S6" s="424">
        <v>49.59</v>
      </c>
      <c r="T6" s="424">
        <v>30.7</v>
      </c>
      <c r="U6" s="424">
        <v>0.9</v>
      </c>
      <c r="V6" s="424">
        <v>269.62</v>
      </c>
      <c r="W6" s="424">
        <v>4.0000000000000001E-3</v>
      </c>
      <c r="X6" s="424">
        <v>1E-3</v>
      </c>
      <c r="Y6" s="426">
        <v>0.03</v>
      </c>
    </row>
    <row r="7" spans="2:25" s="24" customFormat="1" ht="39" customHeight="1" x14ac:dyDescent="0.25">
      <c r="B7" s="217"/>
      <c r="C7" s="508" t="s">
        <v>147</v>
      </c>
      <c r="D7" s="551">
        <v>239</v>
      </c>
      <c r="E7" s="551" t="s">
        <v>63</v>
      </c>
      <c r="F7" s="552" t="s">
        <v>69</v>
      </c>
      <c r="G7" s="551">
        <v>100</v>
      </c>
      <c r="H7" s="553"/>
      <c r="I7" s="554">
        <v>19.16</v>
      </c>
      <c r="J7" s="511">
        <v>16.64</v>
      </c>
      <c r="K7" s="555">
        <v>8.74</v>
      </c>
      <c r="L7" s="556">
        <v>261.98</v>
      </c>
      <c r="M7" s="554">
        <v>0.08</v>
      </c>
      <c r="N7" s="511">
        <v>0.14000000000000001</v>
      </c>
      <c r="O7" s="557">
        <v>0.9</v>
      </c>
      <c r="P7" s="557">
        <v>10</v>
      </c>
      <c r="Q7" s="558">
        <v>0.03</v>
      </c>
      <c r="R7" s="559">
        <v>27.64</v>
      </c>
      <c r="S7" s="557">
        <v>172.63</v>
      </c>
      <c r="T7" s="557">
        <v>22.13</v>
      </c>
      <c r="U7" s="557">
        <v>1.91</v>
      </c>
      <c r="V7" s="557">
        <v>260.82</v>
      </c>
      <c r="W7" s="557">
        <v>6.1900000000000002E-3</v>
      </c>
      <c r="X7" s="557">
        <v>1.01E-3</v>
      </c>
      <c r="Y7" s="558">
        <v>0.09</v>
      </c>
    </row>
    <row r="8" spans="2:25" s="24" customFormat="1" ht="39" customHeight="1" x14ac:dyDescent="0.25">
      <c r="B8" s="217"/>
      <c r="C8" s="529" t="s">
        <v>152</v>
      </c>
      <c r="D8" s="560">
        <v>89</v>
      </c>
      <c r="E8" s="561" t="s">
        <v>63</v>
      </c>
      <c r="F8" s="562" t="s">
        <v>70</v>
      </c>
      <c r="G8" s="560">
        <v>100</v>
      </c>
      <c r="H8" s="563"/>
      <c r="I8" s="564">
        <v>18.399999999999999</v>
      </c>
      <c r="J8" s="565">
        <v>17.5</v>
      </c>
      <c r="K8" s="566">
        <v>3.16</v>
      </c>
      <c r="L8" s="567">
        <v>244</v>
      </c>
      <c r="M8" s="564">
        <v>0.06</v>
      </c>
      <c r="N8" s="568">
        <v>0.13</v>
      </c>
      <c r="O8" s="569">
        <v>1.28</v>
      </c>
      <c r="P8" s="569">
        <v>0</v>
      </c>
      <c r="Q8" s="570">
        <v>0</v>
      </c>
      <c r="R8" s="571">
        <v>18.940000000000001</v>
      </c>
      <c r="S8" s="569">
        <v>181.39</v>
      </c>
      <c r="T8" s="569">
        <v>24.11</v>
      </c>
      <c r="U8" s="569">
        <v>2.7</v>
      </c>
      <c r="V8" s="569">
        <v>329.5</v>
      </c>
      <c r="W8" s="569">
        <v>7.2500000000000004E-3</v>
      </c>
      <c r="X8" s="569">
        <v>3.1E-4</v>
      </c>
      <c r="Y8" s="570">
        <v>0.06</v>
      </c>
    </row>
    <row r="9" spans="2:25" s="24" customFormat="1" ht="39" customHeight="1" x14ac:dyDescent="0.25">
      <c r="B9" s="217"/>
      <c r="C9" s="52"/>
      <c r="D9" s="52">
        <v>53</v>
      </c>
      <c r="E9" s="38" t="s">
        <v>55</v>
      </c>
      <c r="F9" s="50" t="s">
        <v>52</v>
      </c>
      <c r="G9" s="52">
        <v>180</v>
      </c>
      <c r="H9" s="38"/>
      <c r="I9" s="110">
        <v>4.01</v>
      </c>
      <c r="J9" s="32">
        <v>5.89</v>
      </c>
      <c r="K9" s="86">
        <v>40.72</v>
      </c>
      <c r="L9" s="88">
        <v>229.79</v>
      </c>
      <c r="M9" s="110">
        <v>0.04</v>
      </c>
      <c r="N9" s="87">
        <v>0.03</v>
      </c>
      <c r="O9" s="32">
        <v>0</v>
      </c>
      <c r="P9" s="32">
        <v>20</v>
      </c>
      <c r="Q9" s="86">
        <v>0.11</v>
      </c>
      <c r="R9" s="110">
        <v>7.55</v>
      </c>
      <c r="S9" s="32">
        <v>80.81</v>
      </c>
      <c r="T9" s="294">
        <v>26.19</v>
      </c>
      <c r="U9" s="32">
        <v>0.55000000000000004</v>
      </c>
      <c r="V9" s="32">
        <v>51.93</v>
      </c>
      <c r="W9" s="32">
        <v>7.6000000000000004E-4</v>
      </c>
      <c r="X9" s="32">
        <v>8.0000000000000002E-3</v>
      </c>
      <c r="Y9" s="25">
        <v>0.03</v>
      </c>
    </row>
    <row r="10" spans="2:25" s="24" customFormat="1" ht="39" customHeight="1" x14ac:dyDescent="0.25">
      <c r="B10" s="217"/>
      <c r="C10" s="88"/>
      <c r="D10" s="55">
        <v>107</v>
      </c>
      <c r="E10" s="52" t="s">
        <v>17</v>
      </c>
      <c r="F10" s="266" t="s">
        <v>94</v>
      </c>
      <c r="G10" s="100">
        <v>200</v>
      </c>
      <c r="H10" s="38"/>
      <c r="I10" s="130">
        <v>1</v>
      </c>
      <c r="J10" s="16">
        <v>0.2</v>
      </c>
      <c r="K10" s="202">
        <v>20.2</v>
      </c>
      <c r="L10" s="122">
        <v>92</v>
      </c>
      <c r="M10" s="130">
        <v>0.02</v>
      </c>
      <c r="N10" s="16">
        <v>0.02</v>
      </c>
      <c r="O10" s="16">
        <v>4</v>
      </c>
      <c r="P10" s="16">
        <v>0</v>
      </c>
      <c r="Q10" s="25">
        <v>0</v>
      </c>
      <c r="R10" s="123">
        <v>14</v>
      </c>
      <c r="S10" s="16">
        <v>14</v>
      </c>
      <c r="T10" s="16">
        <v>8</v>
      </c>
      <c r="U10" s="16">
        <v>2.8</v>
      </c>
      <c r="V10" s="16">
        <v>240</v>
      </c>
      <c r="W10" s="16">
        <v>2.0000000000000001E-4</v>
      </c>
      <c r="X10" s="16">
        <v>0</v>
      </c>
      <c r="Y10" s="25">
        <v>0</v>
      </c>
    </row>
    <row r="11" spans="2:25" s="24" customFormat="1" ht="39" customHeight="1" x14ac:dyDescent="0.25">
      <c r="B11" s="217"/>
      <c r="C11" s="52"/>
      <c r="D11" s="88">
        <v>119</v>
      </c>
      <c r="E11" s="52" t="s">
        <v>13</v>
      </c>
      <c r="F11" s="50" t="s">
        <v>49</v>
      </c>
      <c r="G11" s="276">
        <v>20</v>
      </c>
      <c r="H11" s="52"/>
      <c r="I11" s="15">
        <v>1.52</v>
      </c>
      <c r="J11" s="16">
        <v>0.16</v>
      </c>
      <c r="K11" s="17">
        <v>9.84</v>
      </c>
      <c r="L11" s="130">
        <v>47</v>
      </c>
      <c r="M11" s="123">
        <v>0.02</v>
      </c>
      <c r="N11" s="16">
        <v>0.01</v>
      </c>
      <c r="O11" s="16">
        <v>0</v>
      </c>
      <c r="P11" s="16">
        <v>0</v>
      </c>
      <c r="Q11" s="17">
        <v>0</v>
      </c>
      <c r="R11" s="123">
        <v>4</v>
      </c>
      <c r="S11" s="16">
        <v>13</v>
      </c>
      <c r="T11" s="16">
        <v>2.8</v>
      </c>
      <c r="U11" s="16">
        <v>0.22</v>
      </c>
      <c r="V11" s="16">
        <v>18.600000000000001</v>
      </c>
      <c r="W11" s="16">
        <v>6.4000000000000005E-4</v>
      </c>
      <c r="X11" s="16">
        <v>1.1999999999999999E-3</v>
      </c>
      <c r="Y11" s="25">
        <v>2.9</v>
      </c>
    </row>
    <row r="12" spans="2:25" s="24" customFormat="1" ht="39" customHeight="1" x14ac:dyDescent="0.25">
      <c r="B12" s="217"/>
      <c r="C12" s="52"/>
      <c r="D12" s="52">
        <v>120</v>
      </c>
      <c r="E12" s="52" t="s">
        <v>14</v>
      </c>
      <c r="F12" s="50" t="s">
        <v>42</v>
      </c>
      <c r="G12" s="70">
        <v>20</v>
      </c>
      <c r="H12" s="307"/>
      <c r="I12" s="15">
        <v>1.32</v>
      </c>
      <c r="J12" s="16">
        <v>0.24</v>
      </c>
      <c r="K12" s="17">
        <v>8.0399999999999991</v>
      </c>
      <c r="L12" s="303">
        <v>39.6</v>
      </c>
      <c r="M12" s="123">
        <v>0.03</v>
      </c>
      <c r="N12" s="16">
        <v>0.02</v>
      </c>
      <c r="O12" s="16">
        <v>0</v>
      </c>
      <c r="P12" s="16">
        <v>0</v>
      </c>
      <c r="Q12" s="17">
        <v>0</v>
      </c>
      <c r="R12" s="123">
        <v>5.8</v>
      </c>
      <c r="S12" s="16">
        <v>30</v>
      </c>
      <c r="T12" s="16">
        <v>9.4</v>
      </c>
      <c r="U12" s="16">
        <v>0.78</v>
      </c>
      <c r="V12" s="16">
        <v>47</v>
      </c>
      <c r="W12" s="16">
        <v>8.0000000000000004E-4</v>
      </c>
      <c r="X12" s="16">
        <v>1.1000000000000001E-3</v>
      </c>
      <c r="Y12" s="25">
        <v>1.2E-2</v>
      </c>
    </row>
    <row r="13" spans="2:25" s="24" customFormat="1" ht="39" customHeight="1" x14ac:dyDescent="0.25">
      <c r="B13" s="217"/>
      <c r="C13" s="508" t="s">
        <v>147</v>
      </c>
      <c r="D13" s="476"/>
      <c r="E13" s="475"/>
      <c r="F13" s="538" t="s">
        <v>20</v>
      </c>
      <c r="G13" s="516">
        <f>G6+G7+G9+G10+G11+G12</f>
        <v>620</v>
      </c>
      <c r="H13" s="539"/>
      <c r="I13" s="482">
        <f t="shared" ref="I13:Y13" si="0">I6+I7+I9+I10+I11+I12</f>
        <v>28.87</v>
      </c>
      <c r="J13" s="479">
        <f t="shared" si="0"/>
        <v>30.25</v>
      </c>
      <c r="K13" s="480">
        <f t="shared" si="0"/>
        <v>97.580000000000013</v>
      </c>
      <c r="L13" s="540">
        <f t="shared" si="0"/>
        <v>784.74</v>
      </c>
      <c r="M13" s="482">
        <f t="shared" si="0"/>
        <v>0.24</v>
      </c>
      <c r="N13" s="478">
        <f t="shared" si="0"/>
        <v>0.28000000000000003</v>
      </c>
      <c r="O13" s="479">
        <f t="shared" si="0"/>
        <v>10.38</v>
      </c>
      <c r="P13" s="479">
        <f t="shared" si="0"/>
        <v>790</v>
      </c>
      <c r="Q13" s="480">
        <f t="shared" si="0"/>
        <v>0.14000000000000001</v>
      </c>
      <c r="R13" s="482">
        <f t="shared" si="0"/>
        <v>83.07</v>
      </c>
      <c r="S13" s="479">
        <f t="shared" si="0"/>
        <v>360.03</v>
      </c>
      <c r="T13" s="479">
        <f t="shared" si="0"/>
        <v>99.22</v>
      </c>
      <c r="U13" s="479">
        <f t="shared" si="0"/>
        <v>7.16</v>
      </c>
      <c r="V13" s="479">
        <f t="shared" si="0"/>
        <v>887.97</v>
      </c>
      <c r="W13" s="479">
        <f t="shared" si="0"/>
        <v>1.2590000000000002E-2</v>
      </c>
      <c r="X13" s="479">
        <f t="shared" si="0"/>
        <v>1.231E-2</v>
      </c>
      <c r="Y13" s="480">
        <f t="shared" si="0"/>
        <v>3.0619999999999998</v>
      </c>
    </row>
    <row r="14" spans="2:25" s="24" customFormat="1" ht="39" customHeight="1" x14ac:dyDescent="0.25">
      <c r="B14" s="217"/>
      <c r="C14" s="508" t="s">
        <v>147</v>
      </c>
      <c r="D14" s="476"/>
      <c r="E14" s="475"/>
      <c r="F14" s="538" t="s">
        <v>21</v>
      </c>
      <c r="G14" s="516"/>
      <c r="H14" s="539"/>
      <c r="I14" s="482"/>
      <c r="J14" s="479"/>
      <c r="K14" s="480"/>
      <c r="L14" s="540">
        <f>L13/27.2</f>
        <v>28.850735294117648</v>
      </c>
      <c r="M14" s="482"/>
      <c r="N14" s="478"/>
      <c r="O14" s="479"/>
      <c r="P14" s="479"/>
      <c r="Q14" s="480"/>
      <c r="R14" s="482"/>
      <c r="S14" s="479"/>
      <c r="T14" s="479"/>
      <c r="U14" s="479"/>
      <c r="V14" s="479"/>
      <c r="W14" s="479"/>
      <c r="X14" s="479"/>
      <c r="Y14" s="480"/>
    </row>
    <row r="15" spans="2:25" s="24" customFormat="1" ht="39" customHeight="1" x14ac:dyDescent="0.25">
      <c r="B15" s="217"/>
      <c r="C15" s="529" t="s">
        <v>152</v>
      </c>
      <c r="D15" s="468"/>
      <c r="E15" s="467"/>
      <c r="F15" s="530" t="s">
        <v>20</v>
      </c>
      <c r="G15" s="531">
        <f>G6+G8+G9+G10+G11+G12</f>
        <v>620</v>
      </c>
      <c r="H15" s="467"/>
      <c r="I15" s="474">
        <f t="shared" ref="I15:Y15" si="1">I6+I8+I9+I10+I11+I12</f>
        <v>28.109999999999996</v>
      </c>
      <c r="J15" s="471">
        <f t="shared" si="1"/>
        <v>31.11</v>
      </c>
      <c r="K15" s="472">
        <f t="shared" si="1"/>
        <v>92</v>
      </c>
      <c r="L15" s="532">
        <f t="shared" si="1"/>
        <v>766.76</v>
      </c>
      <c r="M15" s="474">
        <f t="shared" si="1"/>
        <v>0.21999999999999997</v>
      </c>
      <c r="N15" s="471">
        <f t="shared" si="1"/>
        <v>0.27</v>
      </c>
      <c r="O15" s="471">
        <f t="shared" si="1"/>
        <v>10.760000000000002</v>
      </c>
      <c r="P15" s="471">
        <f t="shared" si="1"/>
        <v>780</v>
      </c>
      <c r="Q15" s="472">
        <f t="shared" si="1"/>
        <v>0.11</v>
      </c>
      <c r="R15" s="474">
        <f t="shared" si="1"/>
        <v>74.36999999999999</v>
      </c>
      <c r="S15" s="471">
        <f t="shared" si="1"/>
        <v>368.78999999999996</v>
      </c>
      <c r="T15" s="471">
        <f t="shared" si="1"/>
        <v>101.2</v>
      </c>
      <c r="U15" s="471">
        <f t="shared" si="1"/>
        <v>7.95</v>
      </c>
      <c r="V15" s="471">
        <f t="shared" si="1"/>
        <v>956.65</v>
      </c>
      <c r="W15" s="471">
        <f t="shared" si="1"/>
        <v>1.3650000000000001E-2</v>
      </c>
      <c r="X15" s="471">
        <f t="shared" si="1"/>
        <v>1.1610000000000001E-2</v>
      </c>
      <c r="Y15" s="472">
        <f t="shared" si="1"/>
        <v>3.032</v>
      </c>
    </row>
    <row r="16" spans="2:25" s="24" customFormat="1" ht="39" customHeight="1" thickBot="1" x14ac:dyDescent="0.3">
      <c r="B16" s="217"/>
      <c r="C16" s="529" t="s">
        <v>152</v>
      </c>
      <c r="D16" s="468"/>
      <c r="E16" s="467"/>
      <c r="F16" s="533" t="s">
        <v>21</v>
      </c>
      <c r="G16" s="486"/>
      <c r="H16" s="493"/>
      <c r="I16" s="572"/>
      <c r="J16" s="573"/>
      <c r="K16" s="574"/>
      <c r="L16" s="537">
        <f>L15/27.2</f>
        <v>28.189705882352943</v>
      </c>
      <c r="M16" s="572"/>
      <c r="N16" s="573"/>
      <c r="O16" s="573"/>
      <c r="P16" s="573"/>
      <c r="Q16" s="574"/>
      <c r="R16" s="534"/>
      <c r="S16" s="535"/>
      <c r="T16" s="535"/>
      <c r="U16" s="535"/>
      <c r="V16" s="535"/>
      <c r="W16" s="535"/>
      <c r="X16" s="535"/>
      <c r="Y16" s="536"/>
    </row>
    <row r="17" spans="2:25" s="14" customFormat="1" ht="39" customHeight="1" x14ac:dyDescent="0.25">
      <c r="B17" s="255" t="s">
        <v>6</v>
      </c>
      <c r="C17" s="205"/>
      <c r="D17" s="243">
        <v>24</v>
      </c>
      <c r="E17" s="63" t="s">
        <v>19</v>
      </c>
      <c r="F17" s="287" t="s">
        <v>81</v>
      </c>
      <c r="G17" s="262">
        <v>150</v>
      </c>
      <c r="H17" s="63"/>
      <c r="I17" s="192">
        <v>0.6</v>
      </c>
      <c r="J17" s="193">
        <v>0.6</v>
      </c>
      <c r="K17" s="194">
        <v>14.7</v>
      </c>
      <c r="L17" s="291">
        <v>70.5</v>
      </c>
      <c r="M17" s="143">
        <v>0.05</v>
      </c>
      <c r="N17" s="26">
        <v>0.03</v>
      </c>
      <c r="O17" s="26">
        <v>15</v>
      </c>
      <c r="P17" s="26">
        <v>0</v>
      </c>
      <c r="Q17" s="164">
        <v>0</v>
      </c>
      <c r="R17" s="143">
        <v>24</v>
      </c>
      <c r="S17" s="26">
        <v>16.5</v>
      </c>
      <c r="T17" s="26">
        <v>13.5</v>
      </c>
      <c r="U17" s="26">
        <v>3.3</v>
      </c>
      <c r="V17" s="26">
        <v>417</v>
      </c>
      <c r="W17" s="26">
        <v>3.0000000000000001E-3</v>
      </c>
      <c r="X17" s="26">
        <v>4.4999999999999999E-4</v>
      </c>
      <c r="Y17" s="27">
        <v>0.01</v>
      </c>
    </row>
    <row r="18" spans="2:25" s="24" customFormat="1" ht="39" customHeight="1" x14ac:dyDescent="0.25">
      <c r="B18" s="60"/>
      <c r="C18" s="171"/>
      <c r="D18" s="38">
        <v>31</v>
      </c>
      <c r="E18" s="52" t="s">
        <v>74</v>
      </c>
      <c r="F18" s="74" t="s">
        <v>60</v>
      </c>
      <c r="G18" s="100">
        <v>250</v>
      </c>
      <c r="H18" s="52"/>
      <c r="I18" s="87">
        <v>7.19</v>
      </c>
      <c r="J18" s="32">
        <v>10.98</v>
      </c>
      <c r="K18" s="33">
        <v>10.93</v>
      </c>
      <c r="L18" s="88">
        <v>172.55</v>
      </c>
      <c r="M18" s="110">
        <v>0.05</v>
      </c>
      <c r="N18" s="32">
        <v>0.09</v>
      </c>
      <c r="O18" s="32">
        <v>6.57</v>
      </c>
      <c r="P18" s="32">
        <v>160</v>
      </c>
      <c r="Q18" s="33">
        <v>0.09</v>
      </c>
      <c r="R18" s="110">
        <v>42.27</v>
      </c>
      <c r="S18" s="32">
        <v>96.84</v>
      </c>
      <c r="T18" s="32">
        <v>25.36</v>
      </c>
      <c r="U18" s="32">
        <v>1.61</v>
      </c>
      <c r="V18" s="32">
        <v>344.36</v>
      </c>
      <c r="W18" s="32">
        <v>7.0000000000000001E-3</v>
      </c>
      <c r="X18" s="32">
        <v>5.0000000000000001E-4</v>
      </c>
      <c r="Y18" s="86">
        <v>0.04</v>
      </c>
    </row>
    <row r="19" spans="2:25" s="24" customFormat="1" ht="39" customHeight="1" x14ac:dyDescent="0.25">
      <c r="B19" s="215"/>
      <c r="C19" s="508" t="s">
        <v>147</v>
      </c>
      <c r="D19" s="476">
        <v>277</v>
      </c>
      <c r="E19" s="475" t="s">
        <v>9</v>
      </c>
      <c r="F19" s="509" t="s">
        <v>102</v>
      </c>
      <c r="G19" s="588">
        <v>100</v>
      </c>
      <c r="H19" s="475"/>
      <c r="I19" s="478">
        <v>12.77</v>
      </c>
      <c r="J19" s="479">
        <v>7.53</v>
      </c>
      <c r="K19" s="600">
        <v>6.59</v>
      </c>
      <c r="L19" s="481">
        <v>145.47</v>
      </c>
      <c r="M19" s="482">
        <v>0.09</v>
      </c>
      <c r="N19" s="479">
        <v>0.15</v>
      </c>
      <c r="O19" s="479">
        <v>2.35</v>
      </c>
      <c r="P19" s="479">
        <v>190</v>
      </c>
      <c r="Q19" s="600">
        <v>0.46</v>
      </c>
      <c r="R19" s="482">
        <v>59.24</v>
      </c>
      <c r="S19" s="479">
        <v>178.65</v>
      </c>
      <c r="T19" s="478">
        <v>44.7</v>
      </c>
      <c r="U19" s="479">
        <v>1.26</v>
      </c>
      <c r="V19" s="479">
        <v>349.72</v>
      </c>
      <c r="W19" s="479">
        <v>8.5999999999999993E-2</v>
      </c>
      <c r="X19" s="479">
        <v>1.2999999999999999E-2</v>
      </c>
      <c r="Y19" s="480">
        <v>0.4</v>
      </c>
    </row>
    <row r="20" spans="2:25" s="24" customFormat="1" ht="39" customHeight="1" x14ac:dyDescent="0.25">
      <c r="B20" s="215"/>
      <c r="C20" s="467" t="s">
        <v>148</v>
      </c>
      <c r="D20" s="500">
        <v>146</v>
      </c>
      <c r="E20" s="486" t="s">
        <v>9</v>
      </c>
      <c r="F20" s="601" t="s">
        <v>162</v>
      </c>
      <c r="G20" s="589">
        <v>100</v>
      </c>
      <c r="H20" s="467"/>
      <c r="I20" s="474">
        <v>20.55</v>
      </c>
      <c r="J20" s="471">
        <v>4.1500000000000004</v>
      </c>
      <c r="K20" s="602">
        <v>2.79</v>
      </c>
      <c r="L20" s="473">
        <v>129</v>
      </c>
      <c r="M20" s="474">
        <v>0.1</v>
      </c>
      <c r="N20" s="470">
        <v>0.13</v>
      </c>
      <c r="O20" s="471">
        <v>0.27</v>
      </c>
      <c r="P20" s="471">
        <v>30</v>
      </c>
      <c r="Q20" s="472">
        <v>0.35</v>
      </c>
      <c r="R20" s="474">
        <v>138.22</v>
      </c>
      <c r="S20" s="471">
        <v>270</v>
      </c>
      <c r="T20" s="471">
        <v>60.27</v>
      </c>
      <c r="U20" s="471">
        <v>0.98</v>
      </c>
      <c r="V20" s="471">
        <v>420.17</v>
      </c>
      <c r="W20" s="471">
        <v>10.15408</v>
      </c>
      <c r="X20" s="471">
        <v>1.6559999999999998E-2</v>
      </c>
      <c r="Y20" s="472">
        <v>0.72</v>
      </c>
    </row>
    <row r="21" spans="2:25" s="24" customFormat="1" ht="39" customHeight="1" x14ac:dyDescent="0.25">
      <c r="B21" s="215"/>
      <c r="C21" s="508" t="s">
        <v>147</v>
      </c>
      <c r="D21" s="476">
        <v>50</v>
      </c>
      <c r="E21" s="475" t="s">
        <v>55</v>
      </c>
      <c r="F21" s="587" t="s">
        <v>92</v>
      </c>
      <c r="G21" s="588">
        <v>180</v>
      </c>
      <c r="H21" s="475"/>
      <c r="I21" s="478">
        <v>3.94</v>
      </c>
      <c r="J21" s="479">
        <v>9.3699999999999992</v>
      </c>
      <c r="K21" s="600">
        <v>25.88</v>
      </c>
      <c r="L21" s="481">
        <v>204.26</v>
      </c>
      <c r="M21" s="482">
        <v>0.15</v>
      </c>
      <c r="N21" s="479">
        <v>0.14000000000000001</v>
      </c>
      <c r="O21" s="479">
        <v>13.39</v>
      </c>
      <c r="P21" s="479">
        <v>60</v>
      </c>
      <c r="Q21" s="600">
        <v>0.18</v>
      </c>
      <c r="R21" s="482">
        <v>47.81</v>
      </c>
      <c r="S21" s="479">
        <v>108.62</v>
      </c>
      <c r="T21" s="478">
        <v>36.590000000000003</v>
      </c>
      <c r="U21" s="479">
        <v>1.35</v>
      </c>
      <c r="V21" s="479">
        <v>816.43</v>
      </c>
      <c r="W21" s="479">
        <v>9.4000000000000004E-3</v>
      </c>
      <c r="X21" s="479">
        <v>1E-3</v>
      </c>
      <c r="Y21" s="480">
        <v>0.05</v>
      </c>
    </row>
    <row r="22" spans="2:25" s="24" customFormat="1" ht="39" customHeight="1" x14ac:dyDescent="0.25">
      <c r="B22" s="215"/>
      <c r="C22" s="529" t="s">
        <v>152</v>
      </c>
      <c r="D22" s="468">
        <v>22</v>
      </c>
      <c r="E22" s="467" t="s">
        <v>55</v>
      </c>
      <c r="F22" s="523" t="s">
        <v>181</v>
      </c>
      <c r="G22" s="589">
        <v>180</v>
      </c>
      <c r="H22" s="467"/>
      <c r="I22" s="470">
        <v>2.89</v>
      </c>
      <c r="J22" s="471">
        <v>8.43</v>
      </c>
      <c r="K22" s="602">
        <v>17.02</v>
      </c>
      <c r="L22" s="473">
        <v>156.94999999999999</v>
      </c>
      <c r="M22" s="474">
        <v>0.1</v>
      </c>
      <c r="N22" s="471">
        <v>0.08</v>
      </c>
      <c r="O22" s="471">
        <v>16.36</v>
      </c>
      <c r="P22" s="471">
        <v>510</v>
      </c>
      <c r="Q22" s="602">
        <v>0.08</v>
      </c>
      <c r="R22" s="474">
        <v>42.29</v>
      </c>
      <c r="S22" s="471">
        <v>75.680000000000007</v>
      </c>
      <c r="T22" s="470">
        <v>33.68</v>
      </c>
      <c r="U22" s="471">
        <v>1.24</v>
      </c>
      <c r="V22" s="471">
        <v>579.27</v>
      </c>
      <c r="W22" s="471">
        <v>6.3600000000000002E-3</v>
      </c>
      <c r="X22" s="471">
        <v>4.8999999999999998E-4</v>
      </c>
      <c r="Y22" s="472">
        <v>0.04</v>
      </c>
    </row>
    <row r="23" spans="2:25" s="14" customFormat="1" ht="39" customHeight="1" x14ac:dyDescent="0.25">
      <c r="B23" s="256"/>
      <c r="C23" s="43"/>
      <c r="D23" s="70">
        <v>114</v>
      </c>
      <c r="E23" s="52" t="s">
        <v>41</v>
      </c>
      <c r="F23" s="74" t="s">
        <v>46</v>
      </c>
      <c r="G23" s="100">
        <v>200</v>
      </c>
      <c r="H23" s="52"/>
      <c r="I23" s="15">
        <v>0</v>
      </c>
      <c r="J23" s="16">
        <v>0</v>
      </c>
      <c r="K23" s="17">
        <v>7.27</v>
      </c>
      <c r="L23" s="77">
        <v>28.73</v>
      </c>
      <c r="M23" s="123">
        <v>0</v>
      </c>
      <c r="N23" s="16">
        <v>0</v>
      </c>
      <c r="O23" s="16">
        <v>0</v>
      </c>
      <c r="P23" s="16">
        <v>0</v>
      </c>
      <c r="Q23" s="17">
        <v>0</v>
      </c>
      <c r="R23" s="123">
        <v>0.26</v>
      </c>
      <c r="S23" s="16">
        <v>0.03</v>
      </c>
      <c r="T23" s="15">
        <v>0.03</v>
      </c>
      <c r="U23" s="16">
        <v>0.02</v>
      </c>
      <c r="V23" s="16">
        <v>0.28999999999999998</v>
      </c>
      <c r="W23" s="16">
        <v>0</v>
      </c>
      <c r="X23" s="16">
        <v>0</v>
      </c>
      <c r="Y23" s="25">
        <v>0</v>
      </c>
    </row>
    <row r="24" spans="2:25" s="14" customFormat="1" ht="39" customHeight="1" x14ac:dyDescent="0.25">
      <c r="B24" s="256"/>
      <c r="C24" s="43"/>
      <c r="D24" s="160">
        <v>119</v>
      </c>
      <c r="E24" s="52" t="s">
        <v>13</v>
      </c>
      <c r="F24" s="84" t="s">
        <v>49</v>
      </c>
      <c r="G24" s="70">
        <v>60</v>
      </c>
      <c r="H24" s="152"/>
      <c r="I24" s="15">
        <v>4.5599999999999996</v>
      </c>
      <c r="J24" s="16">
        <v>0.48</v>
      </c>
      <c r="K24" s="17">
        <v>29.52</v>
      </c>
      <c r="L24" s="77">
        <v>141</v>
      </c>
      <c r="M24" s="123">
        <v>7.0000000000000007E-2</v>
      </c>
      <c r="N24" s="16">
        <v>0.02</v>
      </c>
      <c r="O24" s="16">
        <v>0</v>
      </c>
      <c r="P24" s="16">
        <v>0</v>
      </c>
      <c r="Q24" s="17">
        <v>0</v>
      </c>
      <c r="R24" s="355">
        <v>12</v>
      </c>
      <c r="S24" s="354">
        <v>39</v>
      </c>
      <c r="T24" s="322">
        <v>8.4</v>
      </c>
      <c r="U24" s="317">
        <v>0.66</v>
      </c>
      <c r="V24" s="317">
        <v>55.8</v>
      </c>
      <c r="W24" s="317">
        <v>4.8999999999999998E-3</v>
      </c>
      <c r="X24" s="16">
        <v>3.5999999999999999E-3</v>
      </c>
      <c r="Y24" s="86">
        <v>8.6999999999999993</v>
      </c>
    </row>
    <row r="25" spans="2:25" s="14" customFormat="1" ht="39" customHeight="1" x14ac:dyDescent="0.25">
      <c r="B25" s="256"/>
      <c r="C25" s="43"/>
      <c r="D25" s="38">
        <v>120</v>
      </c>
      <c r="E25" s="52" t="s">
        <v>14</v>
      </c>
      <c r="F25" s="84" t="s">
        <v>42</v>
      </c>
      <c r="G25" s="70">
        <v>50</v>
      </c>
      <c r="H25" s="152"/>
      <c r="I25" s="15">
        <v>3.3</v>
      </c>
      <c r="J25" s="16">
        <v>0.6</v>
      </c>
      <c r="K25" s="17">
        <v>20.100000000000001</v>
      </c>
      <c r="L25" s="77">
        <v>99</v>
      </c>
      <c r="M25" s="123">
        <v>0.09</v>
      </c>
      <c r="N25" s="16">
        <v>0.04</v>
      </c>
      <c r="O25" s="16">
        <v>0</v>
      </c>
      <c r="P25" s="16">
        <v>0</v>
      </c>
      <c r="Q25" s="17">
        <v>0</v>
      </c>
      <c r="R25" s="123">
        <v>14.5</v>
      </c>
      <c r="S25" s="16">
        <v>75</v>
      </c>
      <c r="T25" s="15">
        <v>23.5</v>
      </c>
      <c r="U25" s="16">
        <v>1.95</v>
      </c>
      <c r="V25" s="16">
        <v>117.5</v>
      </c>
      <c r="W25" s="16">
        <v>2.3E-3</v>
      </c>
      <c r="X25" s="16">
        <v>2.7000000000000001E-3</v>
      </c>
      <c r="Y25" s="25">
        <v>0.01</v>
      </c>
    </row>
    <row r="26" spans="2:25" s="14" customFormat="1" ht="39" customHeight="1" x14ac:dyDescent="0.25">
      <c r="B26" s="256"/>
      <c r="C26" s="508" t="s">
        <v>147</v>
      </c>
      <c r="D26" s="476"/>
      <c r="E26" s="475"/>
      <c r="F26" s="538" t="s">
        <v>20</v>
      </c>
      <c r="G26" s="475">
        <f>G17+G18+G19+G21+G23+G24+G25</f>
        <v>990</v>
      </c>
      <c r="H26" s="539"/>
      <c r="I26" s="482">
        <f t="shared" ref="I26:Y26" si="2">I17+I18+I19+I21+I23+I24+I25</f>
        <v>32.36</v>
      </c>
      <c r="J26" s="479">
        <f t="shared" si="2"/>
        <v>29.56</v>
      </c>
      <c r="K26" s="480">
        <f t="shared" si="2"/>
        <v>114.98999999999998</v>
      </c>
      <c r="L26" s="659">
        <f t="shared" si="2"/>
        <v>861.51</v>
      </c>
      <c r="M26" s="482">
        <f t="shared" si="2"/>
        <v>0.5</v>
      </c>
      <c r="N26" s="478">
        <f t="shared" si="2"/>
        <v>0.47000000000000003</v>
      </c>
      <c r="O26" s="479">
        <f t="shared" si="2"/>
        <v>37.31</v>
      </c>
      <c r="P26" s="479">
        <f t="shared" si="2"/>
        <v>410</v>
      </c>
      <c r="Q26" s="480">
        <f t="shared" si="2"/>
        <v>0.73</v>
      </c>
      <c r="R26" s="482">
        <f t="shared" si="2"/>
        <v>200.08</v>
      </c>
      <c r="S26" s="479">
        <f t="shared" si="2"/>
        <v>514.64</v>
      </c>
      <c r="T26" s="479">
        <f t="shared" si="2"/>
        <v>152.08000000000001</v>
      </c>
      <c r="U26" s="479">
        <f t="shared" si="2"/>
        <v>10.149999999999999</v>
      </c>
      <c r="V26" s="479">
        <f t="shared" si="2"/>
        <v>2101.0999999999995</v>
      </c>
      <c r="W26" s="479">
        <f t="shared" si="2"/>
        <v>0.11259999999999999</v>
      </c>
      <c r="X26" s="479">
        <f t="shared" si="2"/>
        <v>2.1249999999999998E-2</v>
      </c>
      <c r="Y26" s="480">
        <f t="shared" si="2"/>
        <v>9.2099999999999991</v>
      </c>
    </row>
    <row r="27" spans="2:25" s="14" customFormat="1" ht="39" customHeight="1" x14ac:dyDescent="0.25">
      <c r="B27" s="256"/>
      <c r="C27" s="508" t="s">
        <v>147</v>
      </c>
      <c r="D27" s="476"/>
      <c r="E27" s="475"/>
      <c r="F27" s="538" t="s">
        <v>21</v>
      </c>
      <c r="G27" s="475"/>
      <c r="H27" s="539"/>
      <c r="I27" s="482"/>
      <c r="J27" s="479"/>
      <c r="K27" s="480"/>
      <c r="L27" s="659">
        <f>L26/27.2</f>
        <v>31.673161764705881</v>
      </c>
      <c r="M27" s="482"/>
      <c r="N27" s="478"/>
      <c r="O27" s="479"/>
      <c r="P27" s="479"/>
      <c r="Q27" s="480"/>
      <c r="R27" s="482"/>
      <c r="S27" s="479"/>
      <c r="T27" s="479"/>
      <c r="U27" s="479"/>
      <c r="V27" s="479"/>
      <c r="W27" s="479"/>
      <c r="X27" s="479"/>
      <c r="Y27" s="480"/>
    </row>
    <row r="28" spans="2:25" s="24" customFormat="1" ht="39" customHeight="1" x14ac:dyDescent="0.25">
      <c r="B28" s="215"/>
      <c r="C28" s="529" t="s">
        <v>152</v>
      </c>
      <c r="D28" s="468"/>
      <c r="E28" s="467"/>
      <c r="F28" s="530" t="s">
        <v>20</v>
      </c>
      <c r="G28" s="489">
        <f>G17+G18+G19+G22+G23+G24+G25</f>
        <v>990</v>
      </c>
      <c r="H28" s="467"/>
      <c r="I28" s="670">
        <f>I17+I18+I20+I22+I23+I24+I25</f>
        <v>39.089999999999996</v>
      </c>
      <c r="J28" s="471">
        <f t="shared" ref="J28:X28" si="3">J17+J18+J20+J22+J23+J24+J25</f>
        <v>25.240000000000002</v>
      </c>
      <c r="K28" s="470">
        <f t="shared" si="3"/>
        <v>102.32999999999998</v>
      </c>
      <c r="L28" s="474">
        <f t="shared" si="3"/>
        <v>797.73</v>
      </c>
      <c r="M28" s="670">
        <f t="shared" si="3"/>
        <v>0.46000000000000008</v>
      </c>
      <c r="N28" s="471">
        <f t="shared" si="3"/>
        <v>0.39</v>
      </c>
      <c r="O28" s="471">
        <f t="shared" si="3"/>
        <v>38.200000000000003</v>
      </c>
      <c r="P28" s="471">
        <f t="shared" si="3"/>
        <v>700</v>
      </c>
      <c r="Q28" s="470">
        <f t="shared" si="3"/>
        <v>0.51999999999999991</v>
      </c>
      <c r="R28" s="670">
        <f t="shared" si="3"/>
        <v>273.53999999999996</v>
      </c>
      <c r="S28" s="471">
        <f t="shared" si="3"/>
        <v>573.04999999999995</v>
      </c>
      <c r="T28" s="471">
        <f t="shared" si="3"/>
        <v>164.74</v>
      </c>
      <c r="U28" s="471">
        <f t="shared" si="3"/>
        <v>9.76</v>
      </c>
      <c r="V28" s="471">
        <f t="shared" si="3"/>
        <v>1934.3899999999999</v>
      </c>
      <c r="W28" s="471">
        <f t="shared" si="3"/>
        <v>10.17764</v>
      </c>
      <c r="X28" s="471">
        <f t="shared" si="3"/>
        <v>2.4299999999999999E-2</v>
      </c>
      <c r="Y28" s="472">
        <f t="shared" ref="Y28" si="4">Y17+Y18+Y19+Y22+Y23+Y24+Y25</f>
        <v>9.1999999999999993</v>
      </c>
    </row>
    <row r="29" spans="2:25" s="24" customFormat="1" ht="39" customHeight="1" thickBot="1" x14ac:dyDescent="0.3">
      <c r="B29" s="259"/>
      <c r="C29" s="529" t="s">
        <v>152</v>
      </c>
      <c r="D29" s="468"/>
      <c r="E29" s="493"/>
      <c r="F29" s="533" t="s">
        <v>21</v>
      </c>
      <c r="G29" s="493"/>
      <c r="H29" s="493"/>
      <c r="I29" s="572"/>
      <c r="J29" s="573"/>
      <c r="K29" s="574"/>
      <c r="L29" s="660">
        <f>L28/27.2</f>
        <v>29.328308823529412</v>
      </c>
      <c r="M29" s="572"/>
      <c r="N29" s="573"/>
      <c r="O29" s="573"/>
      <c r="P29" s="573"/>
      <c r="Q29" s="574"/>
      <c r="R29" s="572"/>
      <c r="S29" s="573"/>
      <c r="T29" s="573"/>
      <c r="U29" s="573"/>
      <c r="V29" s="573"/>
      <c r="W29" s="573"/>
      <c r="X29" s="573"/>
      <c r="Y29" s="574"/>
    </row>
    <row r="30" spans="2:25" ht="39" customHeight="1" x14ac:dyDescent="0.25">
      <c r="B30" s="2"/>
      <c r="C30" s="89"/>
      <c r="D30" s="89"/>
      <c r="E30" s="20"/>
      <c r="F30" s="20"/>
      <c r="G30" s="20"/>
      <c r="H30" s="90"/>
      <c r="I30" s="91"/>
      <c r="J30" s="90"/>
      <c r="K30" s="20"/>
      <c r="L30" s="92"/>
      <c r="M30" s="20"/>
      <c r="N30" s="20"/>
      <c r="O30" s="20"/>
      <c r="P30" s="93"/>
      <c r="Q30" s="93"/>
      <c r="R30" s="93"/>
      <c r="S30" s="93"/>
      <c r="T30" s="93"/>
      <c r="U30" s="93"/>
      <c r="V30" s="93"/>
      <c r="W30" s="93"/>
      <c r="X30" s="93"/>
      <c r="Y30" s="93"/>
    </row>
    <row r="31" spans="2:25" ht="18.75" x14ac:dyDescent="0.25">
      <c r="C31"/>
      <c r="E31" s="11"/>
      <c r="F31" s="126"/>
      <c r="G31" s="127"/>
      <c r="H31" s="125"/>
      <c r="I31" s="125"/>
      <c r="J31" s="125"/>
      <c r="K31" s="125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</row>
    <row r="32" spans="2:25" ht="15.75" x14ac:dyDescent="0.25">
      <c r="B32" s="502" t="s">
        <v>149</v>
      </c>
      <c r="C32" s="503"/>
      <c r="D32" s="504"/>
      <c r="E32" s="504"/>
      <c r="F32" s="11"/>
      <c r="G32" s="11"/>
      <c r="H32" s="11"/>
      <c r="I32" s="11"/>
      <c r="J32" s="11"/>
      <c r="K32" s="11"/>
    </row>
    <row r="33" spans="2:11" ht="15.75" x14ac:dyDescent="0.25">
      <c r="B33" s="505" t="s">
        <v>150</v>
      </c>
      <c r="C33" s="506"/>
      <c r="D33" s="507"/>
      <c r="E33" s="507"/>
      <c r="F33" s="11"/>
      <c r="G33" s="11"/>
      <c r="H33" s="11"/>
      <c r="I33" s="11"/>
      <c r="J33" s="11"/>
      <c r="K33" s="11"/>
    </row>
    <row r="34" spans="2:11" x14ac:dyDescent="0.25">
      <c r="E34" s="11"/>
      <c r="F34" s="11"/>
      <c r="G34" s="11"/>
      <c r="H34" s="11"/>
      <c r="I34" s="11"/>
      <c r="J34" s="11"/>
      <c r="K34" s="11"/>
    </row>
    <row r="35" spans="2:11" x14ac:dyDescent="0.25">
      <c r="E35" s="11"/>
      <c r="F35" s="11"/>
      <c r="G35" s="11"/>
      <c r="H35" s="11"/>
      <c r="I35" s="11"/>
      <c r="J35" s="11"/>
      <c r="K35" s="11"/>
    </row>
    <row r="36" spans="2:11" x14ac:dyDescent="0.25">
      <c r="E36" s="11"/>
      <c r="F36" s="11"/>
      <c r="G36" s="11"/>
      <c r="H36" s="11"/>
      <c r="I36" s="11"/>
      <c r="J36" s="11"/>
      <c r="K36" s="11"/>
    </row>
    <row r="37" spans="2:11" x14ac:dyDescent="0.25">
      <c r="E37" s="11"/>
      <c r="F37" s="11"/>
      <c r="G37" s="11"/>
      <c r="H37" s="11"/>
      <c r="I37" s="11"/>
      <c r="J37" s="11"/>
      <c r="K37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28"/>
  <sheetViews>
    <sheetView topLeftCell="E4" zoomScale="65" zoomScaleNormal="65" workbookViewId="0">
      <selection activeCell="F15" sqref="F15"/>
    </sheetView>
  </sheetViews>
  <sheetFormatPr defaultRowHeight="15" x14ac:dyDescent="0.25"/>
  <cols>
    <col min="2" max="2" width="16.85546875" customWidth="1"/>
    <col min="3" max="3" width="16.85546875" style="5" customWidth="1"/>
    <col min="4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6.7109375" customWidth="1"/>
    <col min="12" max="12" width="23.140625" customWidth="1"/>
    <col min="13" max="13" width="11.28515625" customWidth="1"/>
    <col min="16" max="16" width="11.5703125" customWidth="1"/>
    <col min="17" max="17" width="9.140625" customWidth="1"/>
    <col min="22" max="22" width="9.140625" customWidth="1"/>
    <col min="23" max="23" width="13.42578125" customWidth="1"/>
    <col min="24" max="24" width="12.42578125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12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04" t="s">
        <v>0</v>
      </c>
      <c r="C4" s="748"/>
      <c r="D4" s="693" t="s">
        <v>108</v>
      </c>
      <c r="E4" s="704" t="s">
        <v>37</v>
      </c>
      <c r="F4" s="720" t="s">
        <v>36</v>
      </c>
      <c r="G4" s="720" t="s">
        <v>25</v>
      </c>
      <c r="H4" s="720" t="s">
        <v>35</v>
      </c>
      <c r="I4" s="708" t="s">
        <v>22</v>
      </c>
      <c r="J4" s="709"/>
      <c r="K4" s="710"/>
      <c r="L4" s="693" t="s">
        <v>109</v>
      </c>
      <c r="M4" s="686" t="s">
        <v>23</v>
      </c>
      <c r="N4" s="687"/>
      <c r="O4" s="702"/>
      <c r="P4" s="702"/>
      <c r="Q4" s="703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5" s="14" customFormat="1" ht="48.75" customHeight="1" thickBot="1" x14ac:dyDescent="0.3">
      <c r="B5" s="705"/>
      <c r="C5" s="719"/>
      <c r="D5" s="698"/>
      <c r="E5" s="705"/>
      <c r="F5" s="705"/>
      <c r="G5" s="705"/>
      <c r="H5" s="705"/>
      <c r="I5" s="465" t="s">
        <v>26</v>
      </c>
      <c r="J5" s="188" t="s">
        <v>27</v>
      </c>
      <c r="K5" s="466" t="s">
        <v>28</v>
      </c>
      <c r="L5" s="698"/>
      <c r="M5" s="200" t="s">
        <v>29</v>
      </c>
      <c r="N5" s="200" t="s">
        <v>83</v>
      </c>
      <c r="O5" s="200" t="s">
        <v>30</v>
      </c>
      <c r="P5" s="201" t="s">
        <v>84</v>
      </c>
      <c r="Q5" s="200" t="s">
        <v>85</v>
      </c>
      <c r="R5" s="365" t="s">
        <v>31</v>
      </c>
      <c r="S5" s="365" t="s">
        <v>32</v>
      </c>
      <c r="T5" s="365" t="s">
        <v>33</v>
      </c>
      <c r="U5" s="365" t="s">
        <v>34</v>
      </c>
      <c r="V5" s="365" t="s">
        <v>86</v>
      </c>
      <c r="W5" s="365" t="s">
        <v>87</v>
      </c>
      <c r="X5" s="365" t="s">
        <v>88</v>
      </c>
      <c r="Y5" s="188" t="s">
        <v>89</v>
      </c>
    </row>
    <row r="6" spans="2:25" s="14" customFormat="1" ht="39" customHeight="1" x14ac:dyDescent="0.25">
      <c r="B6" s="217" t="s">
        <v>5</v>
      </c>
      <c r="C6" s="95"/>
      <c r="D6" s="63">
        <v>25</v>
      </c>
      <c r="E6" s="63" t="s">
        <v>19</v>
      </c>
      <c r="F6" s="421" t="s">
        <v>155</v>
      </c>
      <c r="G6" s="275">
        <v>150</v>
      </c>
      <c r="H6" s="174"/>
      <c r="I6" s="143">
        <v>0.6</v>
      </c>
      <c r="J6" s="26">
        <v>0.45</v>
      </c>
      <c r="K6" s="27">
        <v>15.45</v>
      </c>
      <c r="L6" s="210">
        <v>70.5</v>
      </c>
      <c r="M6" s="143">
        <v>0.03</v>
      </c>
      <c r="N6" s="282">
        <v>0.05</v>
      </c>
      <c r="O6" s="26">
        <v>7.5</v>
      </c>
      <c r="P6" s="26">
        <v>0</v>
      </c>
      <c r="Q6" s="27">
        <v>0</v>
      </c>
      <c r="R6" s="192">
        <v>28.5</v>
      </c>
      <c r="S6" s="193">
        <v>24</v>
      </c>
      <c r="T6" s="193">
        <v>18</v>
      </c>
      <c r="U6" s="193">
        <v>0</v>
      </c>
      <c r="V6" s="193">
        <v>232.5</v>
      </c>
      <c r="W6" s="193">
        <v>1.5E-3</v>
      </c>
      <c r="X6" s="193">
        <v>1.4999999999999999E-4</v>
      </c>
      <c r="Y6" s="189">
        <v>0.01</v>
      </c>
    </row>
    <row r="7" spans="2:25" s="24" customFormat="1" ht="39" customHeight="1" x14ac:dyDescent="0.25">
      <c r="B7" s="217"/>
      <c r="C7" s="43"/>
      <c r="D7" s="52">
        <v>230</v>
      </c>
      <c r="E7" s="38" t="s">
        <v>53</v>
      </c>
      <c r="F7" s="67" t="s">
        <v>111</v>
      </c>
      <c r="G7" s="222">
        <v>200</v>
      </c>
      <c r="H7" s="52"/>
      <c r="I7" s="123">
        <v>30.59</v>
      </c>
      <c r="J7" s="17">
        <v>13.4</v>
      </c>
      <c r="K7" s="25">
        <v>43.45</v>
      </c>
      <c r="L7" s="202">
        <v>419.82</v>
      </c>
      <c r="M7" s="123">
        <v>7.0000000000000007E-2</v>
      </c>
      <c r="N7" s="16">
        <v>0.35</v>
      </c>
      <c r="O7" s="16">
        <v>5.09</v>
      </c>
      <c r="P7" s="16">
        <v>70</v>
      </c>
      <c r="Q7" s="25">
        <v>0.36</v>
      </c>
      <c r="R7" s="123">
        <v>226.29</v>
      </c>
      <c r="S7" s="16">
        <v>305.66000000000003</v>
      </c>
      <c r="T7" s="16">
        <v>36.25</v>
      </c>
      <c r="U7" s="16">
        <v>1.22</v>
      </c>
      <c r="V7" s="16">
        <v>189.12</v>
      </c>
      <c r="W7" s="16">
        <v>1.183E-2</v>
      </c>
      <c r="X7" s="16">
        <v>3.9399999999999998E-2</v>
      </c>
      <c r="Y7" s="25">
        <v>0.05</v>
      </c>
    </row>
    <row r="8" spans="2:25" s="24" customFormat="1" ht="39" customHeight="1" x14ac:dyDescent="0.25">
      <c r="B8" s="217"/>
      <c r="C8" s="43"/>
      <c r="D8" s="52">
        <v>113</v>
      </c>
      <c r="E8" s="38" t="s">
        <v>4</v>
      </c>
      <c r="F8" s="50" t="s">
        <v>10</v>
      </c>
      <c r="G8" s="38">
        <v>200</v>
      </c>
      <c r="H8" s="307"/>
      <c r="I8" s="123">
        <v>0.04</v>
      </c>
      <c r="J8" s="17">
        <v>0</v>
      </c>
      <c r="K8" s="25">
        <v>7.4</v>
      </c>
      <c r="L8" s="356">
        <v>30.26</v>
      </c>
      <c r="M8" s="123">
        <v>0</v>
      </c>
      <c r="N8" s="16">
        <v>0</v>
      </c>
      <c r="O8" s="16">
        <v>0.8</v>
      </c>
      <c r="P8" s="16">
        <v>0</v>
      </c>
      <c r="Q8" s="25">
        <v>0</v>
      </c>
      <c r="R8" s="123">
        <v>2.02</v>
      </c>
      <c r="S8" s="16">
        <v>0.99</v>
      </c>
      <c r="T8" s="16">
        <v>0.55000000000000004</v>
      </c>
      <c r="U8" s="16">
        <v>0.05</v>
      </c>
      <c r="V8" s="16">
        <v>7.05</v>
      </c>
      <c r="W8" s="16">
        <v>0</v>
      </c>
      <c r="X8" s="16">
        <v>0</v>
      </c>
      <c r="Y8" s="25">
        <v>0</v>
      </c>
    </row>
    <row r="9" spans="2:25" s="24" customFormat="1" ht="39" customHeight="1" x14ac:dyDescent="0.25">
      <c r="B9" s="217"/>
      <c r="C9" s="52"/>
      <c r="D9" s="52">
        <v>121</v>
      </c>
      <c r="E9" s="52" t="s">
        <v>13</v>
      </c>
      <c r="F9" s="449" t="s">
        <v>45</v>
      </c>
      <c r="G9" s="222">
        <v>30</v>
      </c>
      <c r="H9" s="52"/>
      <c r="I9" s="15">
        <v>2.25</v>
      </c>
      <c r="J9" s="16">
        <v>0.87</v>
      </c>
      <c r="K9" s="17">
        <v>14.94</v>
      </c>
      <c r="L9" s="77">
        <v>78.599999999999994</v>
      </c>
      <c r="M9" s="123">
        <v>0.03</v>
      </c>
      <c r="N9" s="15">
        <v>0.01</v>
      </c>
      <c r="O9" s="16">
        <v>0</v>
      </c>
      <c r="P9" s="16">
        <v>0</v>
      </c>
      <c r="Q9" s="25">
        <v>0</v>
      </c>
      <c r="R9" s="15">
        <v>5.7</v>
      </c>
      <c r="S9" s="16">
        <v>19.5</v>
      </c>
      <c r="T9" s="16">
        <v>3.9</v>
      </c>
      <c r="U9" s="16">
        <v>0.36</v>
      </c>
      <c r="V9" s="16">
        <v>27.6</v>
      </c>
      <c r="W9" s="16">
        <v>0</v>
      </c>
      <c r="X9" s="16">
        <v>0</v>
      </c>
      <c r="Y9" s="25">
        <v>0</v>
      </c>
    </row>
    <row r="10" spans="2:25" s="24" customFormat="1" ht="39" customHeight="1" x14ac:dyDescent="0.25">
      <c r="B10" s="217"/>
      <c r="C10" s="88"/>
      <c r="D10" s="52"/>
      <c r="E10" s="38"/>
      <c r="F10" s="135" t="s">
        <v>20</v>
      </c>
      <c r="G10" s="158">
        <f>SUM(G5:G9)</f>
        <v>580</v>
      </c>
      <c r="H10" s="52"/>
      <c r="I10" s="123">
        <f t="shared" ref="I10:Y10" si="0">SUM(I5:I9)</f>
        <v>33.480000000000004</v>
      </c>
      <c r="J10" s="17">
        <f t="shared" si="0"/>
        <v>14.719999999999999</v>
      </c>
      <c r="K10" s="25">
        <f t="shared" si="0"/>
        <v>81.240000000000009</v>
      </c>
      <c r="L10" s="437">
        <f>SUM(L5:L9)</f>
        <v>599.18000000000006</v>
      </c>
      <c r="M10" s="123">
        <f t="shared" si="0"/>
        <v>0.13</v>
      </c>
      <c r="N10" s="16">
        <f t="shared" si="0"/>
        <v>0.41</v>
      </c>
      <c r="O10" s="16">
        <f t="shared" si="0"/>
        <v>13.39</v>
      </c>
      <c r="P10" s="16">
        <f t="shared" si="0"/>
        <v>70</v>
      </c>
      <c r="Q10" s="25">
        <f t="shared" si="0"/>
        <v>0.36</v>
      </c>
      <c r="R10" s="123">
        <f t="shared" si="0"/>
        <v>262.51</v>
      </c>
      <c r="S10" s="16">
        <f t="shared" si="0"/>
        <v>350.15000000000003</v>
      </c>
      <c r="T10" s="16">
        <f t="shared" si="0"/>
        <v>58.699999999999996</v>
      </c>
      <c r="U10" s="16">
        <f t="shared" si="0"/>
        <v>1.63</v>
      </c>
      <c r="V10" s="16">
        <f t="shared" si="0"/>
        <v>456.27000000000004</v>
      </c>
      <c r="W10" s="16">
        <f t="shared" si="0"/>
        <v>1.333E-2</v>
      </c>
      <c r="X10" s="16">
        <f t="shared" si="0"/>
        <v>3.9549999999999995E-2</v>
      </c>
      <c r="Y10" s="25">
        <f t="shared" si="0"/>
        <v>6.0000000000000005E-2</v>
      </c>
    </row>
    <row r="11" spans="2:25" s="24" customFormat="1" ht="39" customHeight="1" thickBot="1" x14ac:dyDescent="0.3">
      <c r="B11" s="217"/>
      <c r="C11" s="52"/>
      <c r="D11" s="53"/>
      <c r="E11" s="85"/>
      <c r="F11" s="144" t="s">
        <v>21</v>
      </c>
      <c r="G11" s="85"/>
      <c r="H11" s="407"/>
      <c r="I11" s="625"/>
      <c r="J11" s="626"/>
      <c r="K11" s="627"/>
      <c r="L11" s="438">
        <f>L10/27.2</f>
        <v>22.028676470588238</v>
      </c>
      <c r="M11" s="625"/>
      <c r="N11" s="628"/>
      <c r="O11" s="628"/>
      <c r="P11" s="628"/>
      <c r="Q11" s="627"/>
      <c r="R11" s="625"/>
      <c r="S11" s="628"/>
      <c r="T11" s="628"/>
      <c r="U11" s="628"/>
      <c r="V11" s="628"/>
      <c r="W11" s="628"/>
      <c r="X11" s="628"/>
      <c r="Y11" s="627"/>
    </row>
    <row r="12" spans="2:25" s="14" customFormat="1" ht="39" customHeight="1" x14ac:dyDescent="0.25">
      <c r="B12" s="255" t="s">
        <v>6</v>
      </c>
      <c r="C12" s="205"/>
      <c r="D12" s="95">
        <v>9</v>
      </c>
      <c r="E12" s="174" t="s">
        <v>19</v>
      </c>
      <c r="F12" s="443" t="s">
        <v>127</v>
      </c>
      <c r="G12" s="95">
        <v>100</v>
      </c>
      <c r="H12" s="243"/>
      <c r="I12" s="143">
        <v>2.16</v>
      </c>
      <c r="J12" s="26">
        <v>7.11</v>
      </c>
      <c r="K12" s="27">
        <v>11.61</v>
      </c>
      <c r="L12" s="288">
        <v>121.24</v>
      </c>
      <c r="M12" s="143">
        <v>0.04</v>
      </c>
      <c r="N12" s="26">
        <v>0.05</v>
      </c>
      <c r="O12" s="26">
        <v>7.46</v>
      </c>
      <c r="P12" s="26">
        <v>50</v>
      </c>
      <c r="Q12" s="27">
        <v>0</v>
      </c>
      <c r="R12" s="143">
        <v>29.26</v>
      </c>
      <c r="S12" s="26">
        <v>45.16</v>
      </c>
      <c r="T12" s="26">
        <v>23.95</v>
      </c>
      <c r="U12" s="26">
        <v>1.33</v>
      </c>
      <c r="V12" s="26">
        <v>342.58</v>
      </c>
      <c r="W12" s="26">
        <v>5.0000000000000001E-3</v>
      </c>
      <c r="X12" s="26">
        <v>1E-3</v>
      </c>
      <c r="Y12" s="27">
        <v>0.01</v>
      </c>
    </row>
    <row r="13" spans="2:25" s="24" customFormat="1" ht="39" customHeight="1" x14ac:dyDescent="0.25">
      <c r="B13" s="60"/>
      <c r="C13" s="171"/>
      <c r="D13" s="52">
        <v>37</v>
      </c>
      <c r="E13" s="52" t="s">
        <v>8</v>
      </c>
      <c r="F13" s="84" t="s">
        <v>50</v>
      </c>
      <c r="G13" s="100">
        <v>250</v>
      </c>
      <c r="H13" s="38"/>
      <c r="I13" s="110">
        <v>7.23</v>
      </c>
      <c r="J13" s="32">
        <v>6.88</v>
      </c>
      <c r="K13" s="86">
        <v>13.5</v>
      </c>
      <c r="L13" s="160">
        <v>144.62</v>
      </c>
      <c r="M13" s="110">
        <v>0.09</v>
      </c>
      <c r="N13" s="32">
        <v>0.09</v>
      </c>
      <c r="O13" s="32">
        <v>7.11</v>
      </c>
      <c r="P13" s="32">
        <v>140</v>
      </c>
      <c r="Q13" s="33">
        <v>0</v>
      </c>
      <c r="R13" s="110">
        <v>17.78</v>
      </c>
      <c r="S13" s="32">
        <v>103.26</v>
      </c>
      <c r="T13" s="32">
        <v>27.48</v>
      </c>
      <c r="U13" s="32">
        <v>1.53</v>
      </c>
      <c r="V13" s="32">
        <v>498.38</v>
      </c>
      <c r="W13" s="32">
        <v>6.3E-3</v>
      </c>
      <c r="X13" s="32">
        <v>0</v>
      </c>
      <c r="Y13" s="86">
        <v>0.05</v>
      </c>
    </row>
    <row r="14" spans="2:25" s="24" customFormat="1" ht="39" customHeight="1" x14ac:dyDescent="0.25">
      <c r="B14" s="215"/>
      <c r="C14" s="52"/>
      <c r="D14" s="52">
        <v>81</v>
      </c>
      <c r="E14" s="52" t="s">
        <v>9</v>
      </c>
      <c r="F14" s="74" t="s">
        <v>151</v>
      </c>
      <c r="G14" s="100">
        <v>100</v>
      </c>
      <c r="H14" s="38"/>
      <c r="I14" s="123">
        <v>26.45</v>
      </c>
      <c r="J14" s="16">
        <v>22.03</v>
      </c>
      <c r="K14" s="25">
        <v>0.8</v>
      </c>
      <c r="L14" s="122">
        <v>305.07</v>
      </c>
      <c r="M14" s="123">
        <v>0.1</v>
      </c>
      <c r="N14" s="16">
        <v>0.18</v>
      </c>
      <c r="O14" s="16">
        <v>1.21</v>
      </c>
      <c r="P14" s="16">
        <v>40</v>
      </c>
      <c r="Q14" s="17">
        <v>0.01</v>
      </c>
      <c r="R14" s="123">
        <v>22.56</v>
      </c>
      <c r="S14" s="16">
        <v>210.9</v>
      </c>
      <c r="T14" s="16">
        <v>25.17</v>
      </c>
      <c r="U14" s="16">
        <v>1.71</v>
      </c>
      <c r="V14" s="16">
        <v>297.27999999999997</v>
      </c>
      <c r="W14" s="16">
        <v>5.5599999999999998E-3</v>
      </c>
      <c r="X14" s="16">
        <v>1.0000000000000001E-5</v>
      </c>
      <c r="Y14" s="25">
        <v>0.17</v>
      </c>
    </row>
    <row r="15" spans="2:25" s="24" customFormat="1" ht="39" customHeight="1" x14ac:dyDescent="0.25">
      <c r="B15" s="215"/>
      <c r="C15" s="52"/>
      <c r="D15" s="60">
        <v>124</v>
      </c>
      <c r="E15" s="60" t="s">
        <v>55</v>
      </c>
      <c r="F15" s="622" t="s">
        <v>171</v>
      </c>
      <c r="G15" s="60">
        <v>180</v>
      </c>
      <c r="H15" s="620"/>
      <c r="I15" s="81">
        <v>4.72</v>
      </c>
      <c r="J15" s="22">
        <v>5.08</v>
      </c>
      <c r="K15" s="29">
        <v>26.21</v>
      </c>
      <c r="L15" s="621">
        <v>168.66</v>
      </c>
      <c r="M15" s="81">
        <v>0.13</v>
      </c>
      <c r="N15" s="22">
        <v>0.02</v>
      </c>
      <c r="O15" s="22">
        <v>0</v>
      </c>
      <c r="P15" s="22">
        <v>20</v>
      </c>
      <c r="Q15" s="116">
        <v>0.08</v>
      </c>
      <c r="R15" s="81">
        <v>13.09</v>
      </c>
      <c r="S15" s="22">
        <v>89.45</v>
      </c>
      <c r="T15" s="22">
        <v>31.29</v>
      </c>
      <c r="U15" s="22">
        <v>1.04</v>
      </c>
      <c r="V15" s="22">
        <v>77.19</v>
      </c>
      <c r="W15" s="22">
        <v>1.73E-3</v>
      </c>
      <c r="X15" s="22">
        <v>1.08E-3</v>
      </c>
      <c r="Y15" s="29">
        <v>0.01</v>
      </c>
    </row>
    <row r="16" spans="2:25" s="14" customFormat="1" ht="39" customHeight="1" x14ac:dyDescent="0.25">
      <c r="B16" s="256"/>
      <c r="C16" s="43"/>
      <c r="D16" s="88">
        <v>97</v>
      </c>
      <c r="E16" s="52" t="s">
        <v>169</v>
      </c>
      <c r="F16" s="84" t="s">
        <v>170</v>
      </c>
      <c r="G16" s="52">
        <v>200</v>
      </c>
      <c r="H16" s="162"/>
      <c r="I16" s="123">
        <v>0.11</v>
      </c>
      <c r="J16" s="16">
        <v>0.04</v>
      </c>
      <c r="K16" s="25">
        <v>15.02</v>
      </c>
      <c r="L16" s="122">
        <v>61.6</v>
      </c>
      <c r="M16" s="613">
        <v>0</v>
      </c>
      <c r="N16" s="614">
        <v>0</v>
      </c>
      <c r="O16" s="614">
        <v>2</v>
      </c>
      <c r="P16" s="614">
        <v>0</v>
      </c>
      <c r="Q16" s="619">
        <v>0</v>
      </c>
      <c r="R16" s="613">
        <v>6.73</v>
      </c>
      <c r="S16" s="614">
        <v>5.74</v>
      </c>
      <c r="T16" s="614">
        <v>2.96</v>
      </c>
      <c r="U16" s="614">
        <v>0.2</v>
      </c>
      <c r="V16" s="614">
        <v>46.02</v>
      </c>
      <c r="W16" s="614">
        <v>0</v>
      </c>
      <c r="X16" s="614">
        <v>0</v>
      </c>
      <c r="Y16" s="615">
        <v>0</v>
      </c>
    </row>
    <row r="17" spans="2:25" s="14" customFormat="1" ht="39" customHeight="1" x14ac:dyDescent="0.25">
      <c r="B17" s="256"/>
      <c r="C17" s="43"/>
      <c r="D17" s="88">
        <v>119</v>
      </c>
      <c r="E17" s="52" t="s">
        <v>13</v>
      </c>
      <c r="F17" s="84" t="s">
        <v>49</v>
      </c>
      <c r="G17" s="52">
        <v>45</v>
      </c>
      <c r="H17" s="162"/>
      <c r="I17" s="123">
        <v>3.42</v>
      </c>
      <c r="J17" s="16">
        <v>0.36</v>
      </c>
      <c r="K17" s="25">
        <v>22.14</v>
      </c>
      <c r="L17" s="122">
        <v>105.75</v>
      </c>
      <c r="M17" s="123">
        <v>0.05</v>
      </c>
      <c r="N17" s="16">
        <v>0.01</v>
      </c>
      <c r="O17" s="16">
        <v>0</v>
      </c>
      <c r="P17" s="16">
        <v>0</v>
      </c>
      <c r="Q17" s="17">
        <v>0</v>
      </c>
      <c r="R17" s="123">
        <v>9</v>
      </c>
      <c r="S17" s="16">
        <v>29.25</v>
      </c>
      <c r="T17" s="16">
        <v>6.3</v>
      </c>
      <c r="U17" s="16">
        <v>0.5</v>
      </c>
      <c r="V17" s="16">
        <v>41.85</v>
      </c>
      <c r="W17" s="16">
        <v>1.24E-3</v>
      </c>
      <c r="X17" s="16">
        <v>2.7000000000000001E-3</v>
      </c>
      <c r="Y17" s="25">
        <v>6.53</v>
      </c>
    </row>
    <row r="18" spans="2:25" s="14" customFormat="1" ht="39" customHeight="1" x14ac:dyDescent="0.25">
      <c r="B18" s="256"/>
      <c r="C18" s="43"/>
      <c r="D18" s="52">
        <v>120</v>
      </c>
      <c r="E18" s="52" t="s">
        <v>14</v>
      </c>
      <c r="F18" s="84" t="s">
        <v>42</v>
      </c>
      <c r="G18" s="70">
        <v>50</v>
      </c>
      <c r="H18" s="152"/>
      <c r="I18" s="15">
        <v>3.3</v>
      </c>
      <c r="J18" s="16">
        <v>0.6</v>
      </c>
      <c r="K18" s="17">
        <v>20.100000000000001</v>
      </c>
      <c r="L18" s="77">
        <v>99</v>
      </c>
      <c r="M18" s="123">
        <v>0.09</v>
      </c>
      <c r="N18" s="16">
        <v>0.04</v>
      </c>
      <c r="O18" s="16">
        <v>0</v>
      </c>
      <c r="P18" s="16">
        <v>0</v>
      </c>
      <c r="Q18" s="17">
        <v>0</v>
      </c>
      <c r="R18" s="123">
        <v>14.5</v>
      </c>
      <c r="S18" s="16">
        <v>75</v>
      </c>
      <c r="T18" s="15">
        <v>23.5</v>
      </c>
      <c r="U18" s="16">
        <v>1.95</v>
      </c>
      <c r="V18" s="16">
        <v>117.5</v>
      </c>
      <c r="W18" s="16">
        <v>2.3E-3</v>
      </c>
      <c r="X18" s="16">
        <v>2.7000000000000001E-3</v>
      </c>
      <c r="Y18" s="25">
        <v>0.01</v>
      </c>
    </row>
    <row r="19" spans="2:25" s="24" customFormat="1" ht="39" customHeight="1" x14ac:dyDescent="0.25">
      <c r="B19" s="215"/>
      <c r="C19" s="52"/>
      <c r="D19" s="52"/>
      <c r="E19" s="52"/>
      <c r="F19" s="132" t="s">
        <v>20</v>
      </c>
      <c r="G19" s="118">
        <f>G12+G13+G14+G15+G16+G17+G18</f>
        <v>925</v>
      </c>
      <c r="H19" s="38"/>
      <c r="I19" s="130">
        <f>SUM(I12:I18)</f>
        <v>47.39</v>
      </c>
      <c r="J19" s="16">
        <f t="shared" ref="J19:Y19" si="1">SUM(J12:J18)</f>
        <v>42.1</v>
      </c>
      <c r="K19" s="15">
        <f t="shared" si="1"/>
        <v>109.38</v>
      </c>
      <c r="L19" s="123">
        <f t="shared" si="1"/>
        <v>1005.94</v>
      </c>
      <c r="M19" s="130">
        <f t="shared" si="1"/>
        <v>0.5</v>
      </c>
      <c r="N19" s="16">
        <f t="shared" si="1"/>
        <v>0.39</v>
      </c>
      <c r="O19" s="16">
        <f t="shared" si="1"/>
        <v>17.78</v>
      </c>
      <c r="P19" s="16">
        <f t="shared" si="1"/>
        <v>250</v>
      </c>
      <c r="Q19" s="15">
        <f t="shared" si="1"/>
        <v>0.09</v>
      </c>
      <c r="R19" s="130">
        <f t="shared" si="1"/>
        <v>112.92000000000002</v>
      </c>
      <c r="S19" s="16">
        <f t="shared" si="1"/>
        <v>558.76</v>
      </c>
      <c r="T19" s="16">
        <f t="shared" si="1"/>
        <v>140.64999999999998</v>
      </c>
      <c r="U19" s="16">
        <f t="shared" si="1"/>
        <v>8.26</v>
      </c>
      <c r="V19" s="16">
        <f t="shared" si="1"/>
        <v>1420.8</v>
      </c>
      <c r="W19" s="16">
        <f t="shared" si="1"/>
        <v>2.213E-2</v>
      </c>
      <c r="X19" s="16">
        <f t="shared" si="1"/>
        <v>7.4900000000000001E-3</v>
      </c>
      <c r="Y19" s="202">
        <f t="shared" si="1"/>
        <v>6.78</v>
      </c>
    </row>
    <row r="20" spans="2:25" s="24" customFormat="1" ht="39" customHeight="1" thickBot="1" x14ac:dyDescent="0.3">
      <c r="B20" s="259"/>
      <c r="C20" s="53"/>
      <c r="D20" s="53"/>
      <c r="E20" s="53"/>
      <c r="F20" s="385" t="s">
        <v>21</v>
      </c>
      <c r="G20" s="53"/>
      <c r="H20" s="623"/>
      <c r="I20" s="372"/>
      <c r="J20" s="373"/>
      <c r="K20" s="374"/>
      <c r="L20" s="624">
        <f>L19/27.2</f>
        <v>36.983088235294119</v>
      </c>
      <c r="M20" s="372"/>
      <c r="N20" s="373"/>
      <c r="O20" s="373"/>
      <c r="P20" s="373"/>
      <c r="Q20" s="408"/>
      <c r="R20" s="372"/>
      <c r="S20" s="373"/>
      <c r="T20" s="373"/>
      <c r="U20" s="373"/>
      <c r="V20" s="373"/>
      <c r="W20" s="373"/>
      <c r="X20" s="373"/>
      <c r="Y20" s="374"/>
    </row>
    <row r="21" spans="2:25" ht="39" customHeight="1" x14ac:dyDescent="0.25">
      <c r="B21" s="2"/>
      <c r="C21" s="89"/>
      <c r="D21" s="89"/>
      <c r="E21" s="20"/>
      <c r="F21" s="20"/>
      <c r="G21" s="20"/>
      <c r="H21" s="90"/>
      <c r="I21" s="91"/>
      <c r="J21" s="90"/>
      <c r="K21" s="20"/>
      <c r="L21" s="92"/>
      <c r="M21" s="20"/>
      <c r="N21" s="20"/>
      <c r="O21" s="20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2:25" ht="18.75" x14ac:dyDescent="0.25">
      <c r="B22" s="11"/>
      <c r="C22" s="128"/>
      <c r="D22" s="128"/>
      <c r="E22" s="125"/>
      <c r="F22" s="126"/>
      <c r="G22" s="127"/>
      <c r="H22" s="125"/>
      <c r="I22" s="125"/>
      <c r="J22" s="125"/>
      <c r="K22" s="125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</row>
    <row r="23" spans="2:25" x14ac:dyDescent="0.25">
      <c r="E23" s="11"/>
      <c r="F23" s="11"/>
      <c r="G23" s="11"/>
      <c r="H23" s="11"/>
      <c r="I23" s="11"/>
      <c r="J23" s="11"/>
      <c r="K23" s="11"/>
    </row>
    <row r="24" spans="2:25" x14ac:dyDescent="0.25">
      <c r="E24" s="11"/>
      <c r="F24" s="11"/>
      <c r="G24" s="11"/>
      <c r="H24" s="11"/>
      <c r="I24" s="11"/>
      <c r="J24" s="11"/>
      <c r="K24" s="11"/>
    </row>
    <row r="25" spans="2:25" x14ac:dyDescent="0.25">
      <c r="E25" s="11"/>
      <c r="F25" s="11"/>
      <c r="G25" s="11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</sheetData>
  <mergeCells count="11">
    <mergeCell ref="G4:G5"/>
    <mergeCell ref="B4:B5"/>
    <mergeCell ref="C4:C5"/>
    <mergeCell ref="D4:D5"/>
    <mergeCell ref="E4:E5"/>
    <mergeCell ref="F4:F5"/>
    <mergeCell ref="H4:H5"/>
    <mergeCell ref="I4:K4"/>
    <mergeCell ref="L4:L5"/>
    <mergeCell ref="M4:Q4"/>
    <mergeCell ref="R4:Y4"/>
  </mergeCells>
  <pageMargins left="0.7" right="0.7" top="0.75" bottom="0.75" header="0.3" footer="0.3"/>
  <pageSetup paperSize="9" scale="3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29"/>
  <sheetViews>
    <sheetView topLeftCell="E1" zoomScale="66" zoomScaleNormal="66" workbookViewId="0">
      <selection activeCell="D14" sqref="D14:Y14"/>
    </sheetView>
  </sheetViews>
  <sheetFormatPr defaultRowHeight="15" x14ac:dyDescent="0.25"/>
  <cols>
    <col min="2" max="2" width="16.85546875" customWidth="1"/>
    <col min="3" max="3" width="15.7109375" style="5" customWidth="1"/>
    <col min="4" max="4" width="17.85546875" style="5" customWidth="1"/>
    <col min="5" max="5" width="24.71093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4.7109375" customWidth="1"/>
    <col min="12" max="12" width="24.28515625" customWidth="1"/>
    <col min="13" max="13" width="11.28515625" customWidth="1"/>
    <col min="17" max="17" width="9.140625" customWidth="1"/>
    <col min="23" max="23" width="13.85546875" customWidth="1"/>
    <col min="24" max="24" width="12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13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04" t="s">
        <v>0</v>
      </c>
      <c r="C4" s="720"/>
      <c r="D4" s="693" t="s">
        <v>108</v>
      </c>
      <c r="E4" s="750" t="s">
        <v>37</v>
      </c>
      <c r="F4" s="720" t="s">
        <v>36</v>
      </c>
      <c r="G4" s="714" t="s">
        <v>25</v>
      </c>
      <c r="H4" s="720" t="s">
        <v>35</v>
      </c>
      <c r="I4" s="691" t="s">
        <v>22</v>
      </c>
      <c r="J4" s="691"/>
      <c r="K4" s="691"/>
      <c r="L4" s="693" t="s">
        <v>109</v>
      </c>
      <c r="M4" s="691" t="s">
        <v>23</v>
      </c>
      <c r="N4" s="691"/>
      <c r="O4" s="691"/>
      <c r="P4" s="691"/>
      <c r="Q4" s="692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5" s="14" customFormat="1" ht="28.5" customHeight="1" thickBot="1" x14ac:dyDescent="0.3">
      <c r="B5" s="705"/>
      <c r="C5" s="705"/>
      <c r="D5" s="749"/>
      <c r="E5" s="751"/>
      <c r="F5" s="752"/>
      <c r="G5" s="753"/>
      <c r="H5" s="752"/>
      <c r="I5" s="37" t="s">
        <v>26</v>
      </c>
      <c r="J5" s="188" t="s">
        <v>27</v>
      </c>
      <c r="K5" s="302" t="s">
        <v>28</v>
      </c>
      <c r="L5" s="749"/>
      <c r="M5" s="264" t="s">
        <v>29</v>
      </c>
      <c r="N5" s="265" t="s">
        <v>83</v>
      </c>
      <c r="O5" s="265" t="s">
        <v>30</v>
      </c>
      <c r="P5" s="187" t="s">
        <v>84</v>
      </c>
      <c r="Q5" s="265" t="s">
        <v>85</v>
      </c>
      <c r="R5" s="319" t="s">
        <v>31</v>
      </c>
      <c r="S5" s="319" t="s">
        <v>32</v>
      </c>
      <c r="T5" s="319" t="s">
        <v>33</v>
      </c>
      <c r="U5" s="319" t="s">
        <v>34</v>
      </c>
      <c r="V5" s="319" t="s">
        <v>86</v>
      </c>
      <c r="W5" s="319" t="s">
        <v>87</v>
      </c>
      <c r="X5" s="319" t="s">
        <v>88</v>
      </c>
      <c r="Y5" s="188" t="s">
        <v>89</v>
      </c>
    </row>
    <row r="6" spans="2:25" s="14" customFormat="1" ht="39" customHeight="1" x14ac:dyDescent="0.25">
      <c r="B6" s="239" t="s">
        <v>5</v>
      </c>
      <c r="C6" s="263"/>
      <c r="D6" s="63">
        <v>24</v>
      </c>
      <c r="E6" s="174" t="s">
        <v>19</v>
      </c>
      <c r="F6" s="445" t="s">
        <v>81</v>
      </c>
      <c r="G6" s="275">
        <v>150</v>
      </c>
      <c r="H6" s="297"/>
      <c r="I6" s="191">
        <v>0.6</v>
      </c>
      <c r="J6" s="193">
        <v>0.6</v>
      </c>
      <c r="K6" s="189">
        <v>14.7</v>
      </c>
      <c r="L6" s="279">
        <v>70.5</v>
      </c>
      <c r="M6" s="191">
        <v>0.05</v>
      </c>
      <c r="N6" s="193">
        <v>0.03</v>
      </c>
      <c r="O6" s="193">
        <v>15</v>
      </c>
      <c r="P6" s="193">
        <v>0</v>
      </c>
      <c r="Q6" s="189">
        <v>0</v>
      </c>
      <c r="R6" s="191">
        <v>24</v>
      </c>
      <c r="S6" s="193">
        <v>16.5</v>
      </c>
      <c r="T6" s="193">
        <v>13.5</v>
      </c>
      <c r="U6" s="193">
        <v>3.3</v>
      </c>
      <c r="V6" s="193">
        <v>417</v>
      </c>
      <c r="W6" s="193">
        <v>3.0000000000000001E-3</v>
      </c>
      <c r="X6" s="193">
        <v>4.4999999999999999E-4</v>
      </c>
      <c r="Y6" s="189">
        <v>0.01</v>
      </c>
    </row>
    <row r="7" spans="2:25" s="14" customFormat="1" ht="39" customHeight="1" x14ac:dyDescent="0.25">
      <c r="B7" s="239"/>
      <c r="C7" s="263"/>
      <c r="D7" s="52">
        <v>1</v>
      </c>
      <c r="E7" s="38" t="s">
        <v>19</v>
      </c>
      <c r="F7" s="289" t="s">
        <v>11</v>
      </c>
      <c r="G7" s="52">
        <v>15</v>
      </c>
      <c r="H7" s="38"/>
      <c r="I7" s="123">
        <v>3.48</v>
      </c>
      <c r="J7" s="16">
        <v>4.43</v>
      </c>
      <c r="K7" s="25">
        <v>0</v>
      </c>
      <c r="L7" s="175">
        <v>54.6</v>
      </c>
      <c r="M7" s="123">
        <v>0.01</v>
      </c>
      <c r="N7" s="16">
        <v>0.05</v>
      </c>
      <c r="O7" s="16">
        <v>0.1</v>
      </c>
      <c r="P7" s="16">
        <v>40</v>
      </c>
      <c r="Q7" s="25">
        <v>0.14000000000000001</v>
      </c>
      <c r="R7" s="123">
        <v>132</v>
      </c>
      <c r="S7" s="16">
        <v>75</v>
      </c>
      <c r="T7" s="16">
        <v>5.25</v>
      </c>
      <c r="U7" s="16">
        <v>0.15</v>
      </c>
      <c r="V7" s="16">
        <v>13.2</v>
      </c>
      <c r="W7" s="16">
        <v>0</v>
      </c>
      <c r="X7" s="16">
        <v>0</v>
      </c>
      <c r="Y7" s="25">
        <v>0</v>
      </c>
    </row>
    <row r="8" spans="2:25" s="24" customFormat="1" ht="39" customHeight="1" x14ac:dyDescent="0.25">
      <c r="B8" s="217"/>
      <c r="C8" s="267"/>
      <c r="D8" s="52">
        <v>347</v>
      </c>
      <c r="E8" s="38" t="s">
        <v>67</v>
      </c>
      <c r="F8" s="455" t="s">
        <v>134</v>
      </c>
      <c r="G8" s="52">
        <v>283</v>
      </c>
      <c r="H8" s="38"/>
      <c r="I8" s="161">
        <v>6.98</v>
      </c>
      <c r="J8" s="34">
        <v>9.25</v>
      </c>
      <c r="K8" s="36">
        <v>37.33</v>
      </c>
      <c r="L8" s="176">
        <v>262.35000000000002</v>
      </c>
      <c r="M8" s="161">
        <v>0.1</v>
      </c>
      <c r="N8" s="34">
        <v>0.3</v>
      </c>
      <c r="O8" s="34">
        <v>3.1</v>
      </c>
      <c r="P8" s="34">
        <v>50</v>
      </c>
      <c r="Q8" s="36">
        <v>0.2</v>
      </c>
      <c r="R8" s="161">
        <v>260</v>
      </c>
      <c r="S8" s="34">
        <v>208.76</v>
      </c>
      <c r="T8" s="34">
        <v>35.96</v>
      </c>
      <c r="U8" s="34">
        <v>0.7</v>
      </c>
      <c r="V8" s="34">
        <v>346.41</v>
      </c>
      <c r="W8" s="34">
        <v>1.7999999999999999E-2</v>
      </c>
      <c r="X8" s="34">
        <v>4.0000000000000001E-3</v>
      </c>
      <c r="Y8" s="36">
        <v>0.05</v>
      </c>
    </row>
    <row r="9" spans="2:25" s="24" customFormat="1" ht="39" customHeight="1" x14ac:dyDescent="0.25">
      <c r="B9" s="217"/>
      <c r="C9" s="267"/>
      <c r="D9" s="52">
        <v>114</v>
      </c>
      <c r="E9" s="38" t="s">
        <v>41</v>
      </c>
      <c r="F9" s="252" t="s">
        <v>46</v>
      </c>
      <c r="G9" s="100">
        <v>200</v>
      </c>
      <c r="H9" s="38"/>
      <c r="I9" s="123">
        <v>0</v>
      </c>
      <c r="J9" s="16">
        <v>0</v>
      </c>
      <c r="K9" s="25">
        <v>7.27</v>
      </c>
      <c r="L9" s="122">
        <v>28.73</v>
      </c>
      <c r="M9" s="123">
        <v>0</v>
      </c>
      <c r="N9" s="16">
        <v>0</v>
      </c>
      <c r="O9" s="16">
        <v>0</v>
      </c>
      <c r="P9" s="16">
        <v>0</v>
      </c>
      <c r="Q9" s="25">
        <v>0</v>
      </c>
      <c r="R9" s="123">
        <v>0.26</v>
      </c>
      <c r="S9" s="16">
        <v>0.03</v>
      </c>
      <c r="T9" s="16">
        <v>0.03</v>
      </c>
      <c r="U9" s="16">
        <v>0.02</v>
      </c>
      <c r="V9" s="16">
        <v>0.28999999999999998</v>
      </c>
      <c r="W9" s="16">
        <v>0</v>
      </c>
      <c r="X9" s="16">
        <v>0</v>
      </c>
      <c r="Y9" s="25">
        <v>0</v>
      </c>
    </row>
    <row r="10" spans="2:25" s="24" customFormat="1" ht="39" customHeight="1" x14ac:dyDescent="0.25">
      <c r="B10" s="217"/>
      <c r="C10" s="70"/>
      <c r="D10" s="88">
        <v>121</v>
      </c>
      <c r="E10" s="70" t="s">
        <v>13</v>
      </c>
      <c r="F10" s="252" t="s">
        <v>45</v>
      </c>
      <c r="G10" s="100">
        <v>60</v>
      </c>
      <c r="H10" s="52"/>
      <c r="I10" s="15">
        <v>4.5</v>
      </c>
      <c r="J10" s="16">
        <v>1.74</v>
      </c>
      <c r="K10" s="17">
        <v>29.88</v>
      </c>
      <c r="L10" s="77">
        <v>157.19999999999999</v>
      </c>
      <c r="M10" s="123">
        <v>7.0000000000000007E-2</v>
      </c>
      <c r="N10" s="15">
        <v>0.02</v>
      </c>
      <c r="O10" s="16">
        <v>0</v>
      </c>
      <c r="P10" s="16">
        <v>0</v>
      </c>
      <c r="Q10" s="25">
        <v>0</v>
      </c>
      <c r="R10" s="123">
        <v>11.4</v>
      </c>
      <c r="S10" s="16">
        <v>39</v>
      </c>
      <c r="T10" s="16">
        <v>7.8</v>
      </c>
      <c r="U10" s="16">
        <v>0.72</v>
      </c>
      <c r="V10" s="16">
        <v>55.2</v>
      </c>
      <c r="W10" s="16">
        <v>0</v>
      </c>
      <c r="X10" s="16">
        <v>0</v>
      </c>
      <c r="Y10" s="25">
        <v>0</v>
      </c>
    </row>
    <row r="11" spans="2:25" s="24" customFormat="1" ht="39" customHeight="1" x14ac:dyDescent="0.25">
      <c r="B11" s="217"/>
      <c r="C11" s="70"/>
      <c r="D11" s="52"/>
      <c r="E11" s="38"/>
      <c r="F11" s="253" t="s">
        <v>20</v>
      </c>
      <c r="G11" s="118">
        <f>G6+G7+G8+G9+G10</f>
        <v>708</v>
      </c>
      <c r="H11" s="158"/>
      <c r="I11" s="172">
        <f t="shared" ref="I11:Y11" si="0">SUM(I6:I10)</f>
        <v>15.56</v>
      </c>
      <c r="J11" s="31">
        <f t="shared" si="0"/>
        <v>16.02</v>
      </c>
      <c r="K11" s="119">
        <f t="shared" si="0"/>
        <v>89.179999999999993</v>
      </c>
      <c r="L11" s="178">
        <f t="shared" si="0"/>
        <v>573.38000000000011</v>
      </c>
      <c r="M11" s="172">
        <f t="shared" si="0"/>
        <v>0.23</v>
      </c>
      <c r="N11" s="31">
        <f t="shared" si="0"/>
        <v>0.4</v>
      </c>
      <c r="O11" s="31">
        <f t="shared" si="0"/>
        <v>18.2</v>
      </c>
      <c r="P11" s="31">
        <f t="shared" si="0"/>
        <v>90</v>
      </c>
      <c r="Q11" s="119">
        <f t="shared" si="0"/>
        <v>0.34</v>
      </c>
      <c r="R11" s="172">
        <f t="shared" si="0"/>
        <v>427.65999999999997</v>
      </c>
      <c r="S11" s="31">
        <f t="shared" si="0"/>
        <v>339.28999999999996</v>
      </c>
      <c r="T11" s="31">
        <f t="shared" si="0"/>
        <v>62.54</v>
      </c>
      <c r="U11" s="31">
        <f t="shared" si="0"/>
        <v>4.8899999999999988</v>
      </c>
      <c r="V11" s="31">
        <f t="shared" si="0"/>
        <v>832.1</v>
      </c>
      <c r="W11" s="31">
        <f t="shared" si="0"/>
        <v>2.0999999999999998E-2</v>
      </c>
      <c r="X11" s="31">
        <f t="shared" si="0"/>
        <v>4.45E-3</v>
      </c>
      <c r="Y11" s="119">
        <f t="shared" si="0"/>
        <v>6.0000000000000005E-2</v>
      </c>
    </row>
    <row r="12" spans="2:25" s="24" customFormat="1" ht="39" customHeight="1" thickBot="1" x14ac:dyDescent="0.3">
      <c r="B12" s="246"/>
      <c r="C12" s="80"/>
      <c r="D12" s="53"/>
      <c r="E12" s="85"/>
      <c r="F12" s="254" t="s">
        <v>21</v>
      </c>
      <c r="G12" s="53"/>
      <c r="H12" s="85"/>
      <c r="I12" s="108"/>
      <c r="J12" s="61"/>
      <c r="K12" s="62"/>
      <c r="L12" s="142">
        <f>L11/27.2</f>
        <v>21.080147058823535</v>
      </c>
      <c r="M12" s="108"/>
      <c r="N12" s="61"/>
      <c r="O12" s="61"/>
      <c r="P12" s="61"/>
      <c r="Q12" s="62"/>
      <c r="R12" s="108"/>
      <c r="S12" s="61"/>
      <c r="T12" s="61"/>
      <c r="U12" s="61"/>
      <c r="V12" s="61"/>
      <c r="W12" s="61"/>
      <c r="X12" s="61"/>
      <c r="Y12" s="62"/>
    </row>
    <row r="13" spans="2:25" s="14" customFormat="1" ht="39" customHeight="1" x14ac:dyDescent="0.25">
      <c r="B13" s="239" t="s">
        <v>6</v>
      </c>
      <c r="C13" s="263"/>
      <c r="D13" s="63">
        <v>24</v>
      </c>
      <c r="E13" s="174" t="s">
        <v>19</v>
      </c>
      <c r="F13" s="445" t="s">
        <v>81</v>
      </c>
      <c r="G13" s="306">
        <v>150</v>
      </c>
      <c r="H13" s="297"/>
      <c r="I13" s="191">
        <v>0.6</v>
      </c>
      <c r="J13" s="193">
        <v>0.6</v>
      </c>
      <c r="K13" s="189">
        <v>14.7</v>
      </c>
      <c r="L13" s="279">
        <v>70.5</v>
      </c>
      <c r="M13" s="191">
        <v>0.05</v>
      </c>
      <c r="N13" s="193">
        <v>0.03</v>
      </c>
      <c r="O13" s="193">
        <v>15</v>
      </c>
      <c r="P13" s="193">
        <v>0</v>
      </c>
      <c r="Q13" s="189">
        <v>0</v>
      </c>
      <c r="R13" s="191">
        <v>24</v>
      </c>
      <c r="S13" s="193">
        <v>16.5</v>
      </c>
      <c r="T13" s="193">
        <v>13.5</v>
      </c>
      <c r="U13" s="193">
        <v>3.3</v>
      </c>
      <c r="V13" s="193">
        <v>417</v>
      </c>
      <c r="W13" s="193">
        <v>3.0000000000000001E-3</v>
      </c>
      <c r="X13" s="193">
        <v>4.4999999999999999E-4</v>
      </c>
      <c r="Y13" s="189">
        <v>0.01</v>
      </c>
    </row>
    <row r="14" spans="2:25" s="14" customFormat="1" ht="39" customHeight="1" x14ac:dyDescent="0.25">
      <c r="B14" s="239"/>
      <c r="C14" s="69"/>
      <c r="D14" s="52">
        <v>41</v>
      </c>
      <c r="E14" s="58" t="s">
        <v>8</v>
      </c>
      <c r="F14" s="74" t="s">
        <v>64</v>
      </c>
      <c r="G14" s="100">
        <v>250</v>
      </c>
      <c r="H14" s="38"/>
      <c r="I14" s="110">
        <v>8.33</v>
      </c>
      <c r="J14" s="32">
        <v>6.89</v>
      </c>
      <c r="K14" s="86">
        <v>10.94</v>
      </c>
      <c r="L14" s="160">
        <v>139.47</v>
      </c>
      <c r="M14" s="110">
        <v>0.09</v>
      </c>
      <c r="N14" s="87">
        <v>0.08</v>
      </c>
      <c r="O14" s="32">
        <v>3.44</v>
      </c>
      <c r="P14" s="32">
        <v>140</v>
      </c>
      <c r="Q14" s="86">
        <v>0</v>
      </c>
      <c r="R14" s="110">
        <v>28.67</v>
      </c>
      <c r="S14" s="32">
        <v>122.21</v>
      </c>
      <c r="T14" s="32">
        <v>27.63</v>
      </c>
      <c r="U14" s="32">
        <v>1.73</v>
      </c>
      <c r="V14" s="32">
        <v>374.73</v>
      </c>
      <c r="W14" s="32">
        <v>5.3800000000000002E-3</v>
      </c>
      <c r="X14" s="32">
        <v>2.3500000000000001E-3</v>
      </c>
      <c r="Y14" s="86">
        <v>0.04</v>
      </c>
    </row>
    <row r="15" spans="2:25" s="24" customFormat="1" ht="39" customHeight="1" x14ac:dyDescent="0.25">
      <c r="B15" s="244"/>
      <c r="C15" s="267"/>
      <c r="D15" s="52">
        <v>79</v>
      </c>
      <c r="E15" s="58" t="s">
        <v>9</v>
      </c>
      <c r="F15" s="456" t="s">
        <v>135</v>
      </c>
      <c r="G15" s="100">
        <v>280</v>
      </c>
      <c r="H15" s="38"/>
      <c r="I15" s="123">
        <v>29.55</v>
      </c>
      <c r="J15" s="16">
        <v>27.55</v>
      </c>
      <c r="K15" s="25">
        <v>44.77</v>
      </c>
      <c r="L15" s="175">
        <v>544.14</v>
      </c>
      <c r="M15" s="123">
        <v>0.15</v>
      </c>
      <c r="N15" s="15">
        <v>0.21</v>
      </c>
      <c r="O15" s="16">
        <v>3.37</v>
      </c>
      <c r="P15" s="16">
        <v>210</v>
      </c>
      <c r="Q15" s="25">
        <v>0</v>
      </c>
      <c r="R15" s="123">
        <v>31.22</v>
      </c>
      <c r="S15" s="16">
        <v>293.68</v>
      </c>
      <c r="T15" s="16">
        <v>59.69</v>
      </c>
      <c r="U15" s="16">
        <v>2.4700000000000002</v>
      </c>
      <c r="V15" s="16">
        <v>428</v>
      </c>
      <c r="W15" s="16">
        <v>7.0000000000000001E-3</v>
      </c>
      <c r="X15" s="16">
        <v>8.9999999999999993E-3</v>
      </c>
      <c r="Y15" s="25">
        <v>0.02</v>
      </c>
    </row>
    <row r="16" spans="2:25" s="14" customFormat="1" ht="39" customHeight="1" x14ac:dyDescent="0.25">
      <c r="B16" s="240"/>
      <c r="C16" s="69"/>
      <c r="D16" s="52">
        <v>98</v>
      </c>
      <c r="E16" s="52" t="s">
        <v>17</v>
      </c>
      <c r="F16" s="74" t="s">
        <v>16</v>
      </c>
      <c r="G16" s="100">
        <v>200</v>
      </c>
      <c r="H16" s="38"/>
      <c r="I16" s="123">
        <v>0.37</v>
      </c>
      <c r="J16" s="16">
        <v>0</v>
      </c>
      <c r="K16" s="25">
        <v>14.85</v>
      </c>
      <c r="L16" s="175">
        <v>59.48</v>
      </c>
      <c r="M16" s="123">
        <v>0</v>
      </c>
      <c r="N16" s="16">
        <v>0</v>
      </c>
      <c r="O16" s="16">
        <v>0</v>
      </c>
      <c r="P16" s="16">
        <v>0</v>
      </c>
      <c r="Q16" s="25">
        <v>0</v>
      </c>
      <c r="R16" s="123">
        <v>0.21</v>
      </c>
      <c r="S16" s="16">
        <v>0</v>
      </c>
      <c r="T16" s="16">
        <v>0</v>
      </c>
      <c r="U16" s="16">
        <v>0.02</v>
      </c>
      <c r="V16" s="16">
        <v>0.2</v>
      </c>
      <c r="W16" s="16">
        <v>0</v>
      </c>
      <c r="X16" s="16">
        <v>0</v>
      </c>
      <c r="Y16" s="86">
        <v>0</v>
      </c>
    </row>
    <row r="17" spans="2:25" s="14" customFormat="1" ht="39" customHeight="1" x14ac:dyDescent="0.25">
      <c r="B17" s="240"/>
      <c r="C17" s="131"/>
      <c r="D17" s="88">
        <v>119</v>
      </c>
      <c r="E17" s="52" t="s">
        <v>13</v>
      </c>
      <c r="F17" s="283" t="s">
        <v>49</v>
      </c>
      <c r="G17" s="52">
        <v>20</v>
      </c>
      <c r="H17" s="38"/>
      <c r="I17" s="123">
        <v>1.52</v>
      </c>
      <c r="J17" s="16">
        <v>0.16</v>
      </c>
      <c r="K17" s="25">
        <v>9.84</v>
      </c>
      <c r="L17" s="77">
        <v>47</v>
      </c>
      <c r="M17" s="123">
        <v>0.02</v>
      </c>
      <c r="N17" s="16">
        <v>0.01</v>
      </c>
      <c r="O17" s="16">
        <v>0</v>
      </c>
      <c r="P17" s="16">
        <v>0</v>
      </c>
      <c r="Q17" s="25">
        <v>0</v>
      </c>
      <c r="R17" s="123">
        <v>4</v>
      </c>
      <c r="S17" s="16">
        <v>13</v>
      </c>
      <c r="T17" s="16">
        <v>2.8</v>
      </c>
      <c r="U17" s="16">
        <v>0.22</v>
      </c>
      <c r="V17" s="16">
        <v>18.600000000000001</v>
      </c>
      <c r="W17" s="16">
        <v>6.4000000000000005E-4</v>
      </c>
      <c r="X17" s="16">
        <v>1.1999999999999999E-3</v>
      </c>
      <c r="Y17" s="25">
        <v>2.9</v>
      </c>
    </row>
    <row r="18" spans="2:25" s="14" customFormat="1" ht="39" customHeight="1" x14ac:dyDescent="0.25">
      <c r="B18" s="240"/>
      <c r="C18" s="131"/>
      <c r="D18" s="52">
        <v>120</v>
      </c>
      <c r="E18" s="52" t="s">
        <v>14</v>
      </c>
      <c r="F18" s="84" t="s">
        <v>12</v>
      </c>
      <c r="G18" s="52">
        <v>20</v>
      </c>
      <c r="H18" s="181"/>
      <c r="I18" s="123">
        <v>1.32</v>
      </c>
      <c r="J18" s="16">
        <v>0.24</v>
      </c>
      <c r="K18" s="25">
        <v>8.0399999999999991</v>
      </c>
      <c r="L18" s="175">
        <v>39.6</v>
      </c>
      <c r="M18" s="123">
        <v>0.03</v>
      </c>
      <c r="N18" s="16">
        <v>0.02</v>
      </c>
      <c r="O18" s="16">
        <v>0</v>
      </c>
      <c r="P18" s="16">
        <v>0</v>
      </c>
      <c r="Q18" s="25">
        <v>0</v>
      </c>
      <c r="R18" s="123">
        <v>5.8</v>
      </c>
      <c r="S18" s="16">
        <v>30</v>
      </c>
      <c r="T18" s="16">
        <v>9.4</v>
      </c>
      <c r="U18" s="16">
        <v>0.78</v>
      </c>
      <c r="V18" s="16">
        <v>47</v>
      </c>
      <c r="W18" s="16">
        <v>8.0000000000000004E-4</v>
      </c>
      <c r="X18" s="16">
        <v>1.1000000000000001E-3</v>
      </c>
      <c r="Y18" s="25">
        <v>1.2E-2</v>
      </c>
    </row>
    <row r="19" spans="2:25" s="24" customFormat="1" ht="39" customHeight="1" x14ac:dyDescent="0.25">
      <c r="B19" s="244"/>
      <c r="C19" s="267"/>
      <c r="D19" s="55"/>
      <c r="E19" s="220"/>
      <c r="F19" s="75" t="s">
        <v>20</v>
      </c>
      <c r="G19" s="78">
        <f>SUM(G13:G18)</f>
        <v>920</v>
      </c>
      <c r="H19" s="112"/>
      <c r="I19" s="172">
        <f t="shared" ref="I19:Y19" si="1">SUM(I13:I18)</f>
        <v>41.690000000000005</v>
      </c>
      <c r="J19" s="31">
        <f t="shared" si="1"/>
        <v>35.44</v>
      </c>
      <c r="K19" s="119">
        <f t="shared" si="1"/>
        <v>103.13999999999999</v>
      </c>
      <c r="L19" s="178">
        <f t="shared" si="1"/>
        <v>900.19</v>
      </c>
      <c r="M19" s="172">
        <f t="shared" si="1"/>
        <v>0.34000000000000008</v>
      </c>
      <c r="N19" s="172">
        <f t="shared" si="1"/>
        <v>0.35000000000000003</v>
      </c>
      <c r="O19" s="31">
        <f t="shared" si="1"/>
        <v>21.810000000000002</v>
      </c>
      <c r="P19" s="31">
        <f t="shared" si="1"/>
        <v>350</v>
      </c>
      <c r="Q19" s="119">
        <f t="shared" si="1"/>
        <v>0</v>
      </c>
      <c r="R19" s="172">
        <f t="shared" si="1"/>
        <v>93.899999999999991</v>
      </c>
      <c r="S19" s="31">
        <f t="shared" si="1"/>
        <v>475.39</v>
      </c>
      <c r="T19" s="31">
        <f t="shared" si="1"/>
        <v>113.02</v>
      </c>
      <c r="U19" s="31">
        <f t="shared" si="1"/>
        <v>8.52</v>
      </c>
      <c r="V19" s="31">
        <f t="shared" si="1"/>
        <v>1285.53</v>
      </c>
      <c r="W19" s="31">
        <f t="shared" si="1"/>
        <v>1.6820000000000002E-2</v>
      </c>
      <c r="X19" s="31">
        <f t="shared" si="1"/>
        <v>1.41E-2</v>
      </c>
      <c r="Y19" s="119">
        <f t="shared" si="1"/>
        <v>2.9819999999999998</v>
      </c>
    </row>
    <row r="20" spans="2:25" s="24" customFormat="1" ht="39" customHeight="1" thickBot="1" x14ac:dyDescent="0.3">
      <c r="B20" s="245"/>
      <c r="C20" s="268"/>
      <c r="D20" s="56"/>
      <c r="E20" s="199"/>
      <c r="F20" s="76" t="s">
        <v>21</v>
      </c>
      <c r="G20" s="53"/>
      <c r="H20" s="85"/>
      <c r="I20" s="155"/>
      <c r="J20" s="156"/>
      <c r="K20" s="157"/>
      <c r="L20" s="169">
        <f>L19/27.2</f>
        <v>33.0952205882353</v>
      </c>
      <c r="M20" s="155"/>
      <c r="N20" s="180"/>
      <c r="O20" s="156"/>
      <c r="P20" s="156"/>
      <c r="Q20" s="157"/>
      <c r="R20" s="155"/>
      <c r="S20" s="156"/>
      <c r="T20" s="156"/>
      <c r="U20" s="156"/>
      <c r="V20" s="156"/>
      <c r="W20" s="156"/>
      <c r="X20" s="156"/>
      <c r="Y20" s="157"/>
    </row>
    <row r="21" spans="2:25" ht="39" customHeight="1" x14ac:dyDescent="0.25">
      <c r="B21" s="2"/>
      <c r="C21" s="4"/>
      <c r="D21" s="4"/>
      <c r="E21" s="2"/>
      <c r="F21" s="2"/>
      <c r="G21" s="2"/>
      <c r="H21" s="9"/>
      <c r="I21" s="10"/>
      <c r="J21" s="9"/>
      <c r="K21" s="2"/>
      <c r="L21" s="12"/>
      <c r="M21" s="2"/>
      <c r="N21" s="2"/>
      <c r="O21" s="2"/>
    </row>
    <row r="22" spans="2:25" ht="18.75" x14ac:dyDescent="0.25">
      <c r="E22" s="11"/>
      <c r="F22" s="18"/>
      <c r="G22" s="19"/>
      <c r="H22" s="11"/>
      <c r="I22" s="11"/>
      <c r="J22" s="11"/>
      <c r="K22" s="11"/>
    </row>
    <row r="23" spans="2:25" x14ac:dyDescent="0.25">
      <c r="E23" s="11"/>
      <c r="F23" s="11"/>
      <c r="G23" s="11"/>
      <c r="H23" s="11"/>
      <c r="I23" s="11"/>
      <c r="J23" s="11"/>
      <c r="K23" s="11"/>
    </row>
    <row r="24" spans="2:25" x14ac:dyDescent="0.25">
      <c r="E24" s="11"/>
      <c r="F24" s="11"/>
      <c r="G24" s="11"/>
      <c r="H24" s="11"/>
      <c r="I24" s="11"/>
      <c r="J24" s="11"/>
      <c r="K24" s="11"/>
    </row>
    <row r="25" spans="2:25" x14ac:dyDescent="0.25">
      <c r="E25" s="11"/>
      <c r="F25" s="11"/>
      <c r="G25" s="11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5" orientation="landscape" r:id="rId1"/>
  <colBreaks count="1" manualBreakCount="1">
    <brk id="26" max="2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40"/>
  <sheetViews>
    <sheetView topLeftCell="D10" zoomScale="60" zoomScaleNormal="60" workbookViewId="0">
      <selection activeCell="D6" sqref="D6:Y6"/>
    </sheetView>
  </sheetViews>
  <sheetFormatPr defaultRowHeight="15" x14ac:dyDescent="0.25"/>
  <cols>
    <col min="2" max="2" width="16.85546875" customWidth="1"/>
    <col min="3" max="4" width="15.7109375" style="5" customWidth="1"/>
    <col min="5" max="5" width="20.85546875" customWidth="1"/>
    <col min="6" max="6" width="64.42578125" customWidth="1"/>
    <col min="7" max="7" width="16.28515625" customWidth="1"/>
    <col min="8" max="8" width="13.28515625" customWidth="1"/>
    <col min="9" max="9" width="12.140625" customWidth="1"/>
    <col min="10" max="10" width="12.28515625" customWidth="1"/>
    <col min="11" max="11" width="16.42578125" customWidth="1"/>
    <col min="12" max="12" width="23.28515625" customWidth="1"/>
    <col min="13" max="13" width="11.28515625" customWidth="1"/>
    <col min="16" max="16" width="12" customWidth="1"/>
    <col min="17" max="17" width="9.140625" customWidth="1"/>
    <col min="23" max="23" width="12.28515625" customWidth="1"/>
    <col min="24" max="24" width="14.42578125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14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04" t="s">
        <v>0</v>
      </c>
      <c r="C4" s="713"/>
      <c r="D4" s="693" t="s">
        <v>108</v>
      </c>
      <c r="E4" s="704" t="s">
        <v>37</v>
      </c>
      <c r="F4" s="714" t="s">
        <v>36</v>
      </c>
      <c r="G4" s="720" t="s">
        <v>25</v>
      </c>
      <c r="H4" s="714" t="s">
        <v>35</v>
      </c>
      <c r="I4" s="690" t="s">
        <v>22</v>
      </c>
      <c r="J4" s="711"/>
      <c r="K4" s="711"/>
      <c r="L4" s="693" t="s">
        <v>109</v>
      </c>
      <c r="M4" s="687" t="s">
        <v>23</v>
      </c>
      <c r="N4" s="687"/>
      <c r="O4" s="702"/>
      <c r="P4" s="702"/>
      <c r="Q4" s="703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5" s="14" customFormat="1" ht="41.25" customHeight="1" thickBot="1" x14ac:dyDescent="0.3">
      <c r="B5" s="705"/>
      <c r="C5" s="719"/>
      <c r="D5" s="698"/>
      <c r="E5" s="705"/>
      <c r="F5" s="754"/>
      <c r="G5" s="705"/>
      <c r="H5" s="754"/>
      <c r="I5" s="47" t="s">
        <v>26</v>
      </c>
      <c r="J5" s="188" t="s">
        <v>27</v>
      </c>
      <c r="K5" s="318" t="s">
        <v>28</v>
      </c>
      <c r="L5" s="698"/>
      <c r="M5" s="264" t="s">
        <v>29</v>
      </c>
      <c r="N5" s="319" t="s">
        <v>83</v>
      </c>
      <c r="O5" s="319" t="s">
        <v>30</v>
      </c>
      <c r="P5" s="187" t="s">
        <v>84</v>
      </c>
      <c r="Q5" s="319" t="s">
        <v>85</v>
      </c>
      <c r="R5" s="319" t="s">
        <v>31</v>
      </c>
      <c r="S5" s="319" t="s">
        <v>32</v>
      </c>
      <c r="T5" s="319" t="s">
        <v>33</v>
      </c>
      <c r="U5" s="319" t="s">
        <v>34</v>
      </c>
      <c r="V5" s="319" t="s">
        <v>86</v>
      </c>
      <c r="W5" s="319" t="s">
        <v>87</v>
      </c>
      <c r="X5" s="319" t="s">
        <v>88</v>
      </c>
      <c r="Y5" s="188" t="s">
        <v>89</v>
      </c>
    </row>
    <row r="6" spans="2:25" s="14" customFormat="1" ht="39" customHeight="1" x14ac:dyDescent="0.25">
      <c r="B6" s="285" t="s">
        <v>5</v>
      </c>
      <c r="C6" s="387"/>
      <c r="D6" s="388">
        <v>235</v>
      </c>
      <c r="E6" s="63" t="s">
        <v>19</v>
      </c>
      <c r="F6" s="454" t="s">
        <v>132</v>
      </c>
      <c r="G6" s="275">
        <v>100</v>
      </c>
      <c r="H6" s="243"/>
      <c r="I6" s="143">
        <v>1.7</v>
      </c>
      <c r="J6" s="26">
        <v>13.3</v>
      </c>
      <c r="K6" s="27">
        <v>5.09</v>
      </c>
      <c r="L6" s="210">
        <v>148</v>
      </c>
      <c r="M6" s="143">
        <v>0.03</v>
      </c>
      <c r="N6" s="26">
        <v>0.06</v>
      </c>
      <c r="O6" s="26">
        <v>7</v>
      </c>
      <c r="P6" s="26">
        <v>150</v>
      </c>
      <c r="Q6" s="27">
        <v>0</v>
      </c>
      <c r="R6" s="143">
        <v>43</v>
      </c>
      <c r="S6" s="26">
        <v>31</v>
      </c>
      <c r="T6" s="26">
        <v>15</v>
      </c>
      <c r="U6" s="26">
        <v>0.7</v>
      </c>
      <c r="V6" s="26">
        <v>305</v>
      </c>
      <c r="W6" s="26">
        <v>2E-3</v>
      </c>
      <c r="X6" s="26">
        <v>2.9999999999999997E-4</v>
      </c>
      <c r="Y6" s="27">
        <v>0.14000000000000001</v>
      </c>
    </row>
    <row r="7" spans="2:25" s="24" customFormat="1" ht="39" customHeight="1" x14ac:dyDescent="0.25">
      <c r="B7" s="217"/>
      <c r="C7" s="581" t="s">
        <v>147</v>
      </c>
      <c r="D7" s="475">
        <v>336</v>
      </c>
      <c r="E7" s="475" t="s">
        <v>68</v>
      </c>
      <c r="F7" s="582" t="s">
        <v>133</v>
      </c>
      <c r="G7" s="475">
        <v>100</v>
      </c>
      <c r="H7" s="476"/>
      <c r="I7" s="482">
        <v>16.13</v>
      </c>
      <c r="J7" s="479">
        <v>14.75</v>
      </c>
      <c r="K7" s="480">
        <v>7.18</v>
      </c>
      <c r="L7" s="484">
        <v>227.13</v>
      </c>
      <c r="M7" s="482">
        <v>0.06</v>
      </c>
      <c r="N7" s="479">
        <v>0.13</v>
      </c>
      <c r="O7" s="479">
        <v>1.58</v>
      </c>
      <c r="P7" s="479">
        <v>30</v>
      </c>
      <c r="Q7" s="480">
        <v>0.14000000000000001</v>
      </c>
      <c r="R7" s="482">
        <v>78.930000000000007</v>
      </c>
      <c r="S7" s="479">
        <v>164.78</v>
      </c>
      <c r="T7" s="479">
        <v>20.37</v>
      </c>
      <c r="U7" s="479">
        <v>1.59</v>
      </c>
      <c r="V7" s="479">
        <v>221.96</v>
      </c>
      <c r="W7" s="479">
        <v>5.0000000000000001E-3</v>
      </c>
      <c r="X7" s="479">
        <v>1E-3</v>
      </c>
      <c r="Y7" s="480">
        <v>7.0000000000000007E-2</v>
      </c>
    </row>
    <row r="8" spans="2:25" s="24" customFormat="1" ht="39" customHeight="1" x14ac:dyDescent="0.25">
      <c r="B8" s="217"/>
      <c r="C8" s="583" t="s">
        <v>152</v>
      </c>
      <c r="D8" s="467">
        <v>88</v>
      </c>
      <c r="E8" s="467" t="s">
        <v>68</v>
      </c>
      <c r="F8" s="584" t="s">
        <v>160</v>
      </c>
      <c r="G8" s="467">
        <v>100</v>
      </c>
      <c r="H8" s="468"/>
      <c r="I8" s="474">
        <v>18.23</v>
      </c>
      <c r="J8" s="471">
        <v>17.03</v>
      </c>
      <c r="K8" s="472">
        <v>2.13</v>
      </c>
      <c r="L8" s="497">
        <v>234.89</v>
      </c>
      <c r="M8" s="474">
        <v>0.05</v>
      </c>
      <c r="N8" s="471">
        <v>0.13</v>
      </c>
      <c r="O8" s="471">
        <v>0.65</v>
      </c>
      <c r="P8" s="471">
        <v>50</v>
      </c>
      <c r="Q8" s="472">
        <v>0</v>
      </c>
      <c r="R8" s="474">
        <v>12.48</v>
      </c>
      <c r="S8" s="471">
        <v>173.96</v>
      </c>
      <c r="T8" s="471">
        <v>22.7</v>
      </c>
      <c r="U8" s="471">
        <v>2.5299999999999998</v>
      </c>
      <c r="V8" s="471">
        <v>306.82</v>
      </c>
      <c r="W8" s="471">
        <v>6.9699999999999996E-3</v>
      </c>
      <c r="X8" s="471">
        <v>2.2000000000000001E-4</v>
      </c>
      <c r="Y8" s="472">
        <v>0.06</v>
      </c>
    </row>
    <row r="9" spans="2:25" s="24" customFormat="1" ht="39" customHeight="1" x14ac:dyDescent="0.25">
      <c r="B9" s="217"/>
      <c r="C9" s="299"/>
      <c r="D9" s="52">
        <v>52</v>
      </c>
      <c r="E9" s="52" t="s">
        <v>65</v>
      </c>
      <c r="F9" s="129" t="s">
        <v>112</v>
      </c>
      <c r="G9" s="100">
        <v>180</v>
      </c>
      <c r="H9" s="300"/>
      <c r="I9" s="81">
        <v>3.98</v>
      </c>
      <c r="J9" s="34">
        <v>6.68</v>
      </c>
      <c r="K9" s="36">
        <v>31.19</v>
      </c>
      <c r="L9" s="176">
        <v>200.49</v>
      </c>
      <c r="M9" s="161">
        <v>0.18</v>
      </c>
      <c r="N9" s="34">
        <v>0.12</v>
      </c>
      <c r="O9" s="34">
        <v>16.8</v>
      </c>
      <c r="P9" s="34">
        <v>30</v>
      </c>
      <c r="Q9" s="36">
        <v>0.09</v>
      </c>
      <c r="R9" s="161">
        <v>21.3</v>
      </c>
      <c r="S9" s="34">
        <v>107.88</v>
      </c>
      <c r="T9" s="34">
        <v>42.11</v>
      </c>
      <c r="U9" s="34">
        <v>1.67</v>
      </c>
      <c r="V9" s="34">
        <v>990.81</v>
      </c>
      <c r="W9" s="34">
        <v>9.1999999999999998E-3</v>
      </c>
      <c r="X9" s="34">
        <v>5.9999999999999995E-4</v>
      </c>
      <c r="Y9" s="36">
        <v>0.06</v>
      </c>
    </row>
    <row r="10" spans="2:25" s="24" customFormat="1" ht="39" customHeight="1" x14ac:dyDescent="0.25">
      <c r="B10" s="217"/>
      <c r="C10" s="70"/>
      <c r="D10" s="52">
        <v>104</v>
      </c>
      <c r="E10" s="52" t="s">
        <v>17</v>
      </c>
      <c r="F10" s="129" t="s">
        <v>114</v>
      </c>
      <c r="G10" s="100">
        <v>200</v>
      </c>
      <c r="H10" s="38"/>
      <c r="I10" s="123">
        <v>0</v>
      </c>
      <c r="J10" s="16">
        <v>0</v>
      </c>
      <c r="K10" s="25">
        <v>14.4</v>
      </c>
      <c r="L10" s="122">
        <v>58.4</v>
      </c>
      <c r="M10" s="123">
        <v>0.09</v>
      </c>
      <c r="N10" s="16">
        <v>0.1</v>
      </c>
      <c r="O10" s="16">
        <v>2.94</v>
      </c>
      <c r="P10" s="16">
        <v>0.08</v>
      </c>
      <c r="Q10" s="25">
        <v>0.96</v>
      </c>
      <c r="R10" s="123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25">
        <v>0</v>
      </c>
    </row>
    <row r="11" spans="2:25" s="24" customFormat="1" ht="39" customHeight="1" x14ac:dyDescent="0.25">
      <c r="B11" s="217"/>
      <c r="C11" s="70"/>
      <c r="D11" s="88">
        <v>119</v>
      </c>
      <c r="E11" s="52" t="s">
        <v>13</v>
      </c>
      <c r="F11" s="84" t="s">
        <v>49</v>
      </c>
      <c r="G11" s="100">
        <v>20</v>
      </c>
      <c r="H11" s="38"/>
      <c r="I11" s="123">
        <v>1.52</v>
      </c>
      <c r="J11" s="16">
        <v>0.16</v>
      </c>
      <c r="K11" s="25">
        <v>9.84</v>
      </c>
      <c r="L11" s="122">
        <v>47</v>
      </c>
      <c r="M11" s="123">
        <v>0.02</v>
      </c>
      <c r="N11" s="16">
        <v>0.01</v>
      </c>
      <c r="O11" s="16">
        <v>0</v>
      </c>
      <c r="P11" s="16">
        <v>0</v>
      </c>
      <c r="Q11" s="25">
        <v>0</v>
      </c>
      <c r="R11" s="123">
        <v>4</v>
      </c>
      <c r="S11" s="16">
        <v>13</v>
      </c>
      <c r="T11" s="16">
        <v>2.8</v>
      </c>
      <c r="U11" s="16">
        <v>0.22</v>
      </c>
      <c r="V11" s="16">
        <v>18.600000000000001</v>
      </c>
      <c r="W11" s="16">
        <v>6.4000000000000005E-4</v>
      </c>
      <c r="X11" s="16">
        <v>1.1999999999999999E-3</v>
      </c>
      <c r="Y11" s="25">
        <v>2.9</v>
      </c>
    </row>
    <row r="12" spans="2:25" s="24" customFormat="1" ht="39" customHeight="1" x14ac:dyDescent="0.25">
      <c r="B12" s="217"/>
      <c r="C12" s="217"/>
      <c r="D12" s="52">
        <v>120</v>
      </c>
      <c r="E12" s="52" t="s">
        <v>14</v>
      </c>
      <c r="F12" s="84" t="s">
        <v>12</v>
      </c>
      <c r="G12" s="52">
        <v>20</v>
      </c>
      <c r="H12" s="181"/>
      <c r="I12" s="123">
        <v>1.32</v>
      </c>
      <c r="J12" s="16">
        <v>0.24</v>
      </c>
      <c r="K12" s="25">
        <v>8.0399999999999991</v>
      </c>
      <c r="L12" s="175">
        <v>39.6</v>
      </c>
      <c r="M12" s="123">
        <v>0.03</v>
      </c>
      <c r="N12" s="16">
        <v>0.02</v>
      </c>
      <c r="O12" s="16">
        <v>0</v>
      </c>
      <c r="P12" s="16">
        <v>0</v>
      </c>
      <c r="Q12" s="25">
        <v>0</v>
      </c>
      <c r="R12" s="123">
        <v>5.8</v>
      </c>
      <c r="S12" s="16">
        <v>30</v>
      </c>
      <c r="T12" s="16">
        <v>9.4</v>
      </c>
      <c r="U12" s="16">
        <v>0.78</v>
      </c>
      <c r="V12" s="16">
        <v>47</v>
      </c>
      <c r="W12" s="16">
        <v>8.0000000000000004E-4</v>
      </c>
      <c r="X12" s="16">
        <v>1.1000000000000001E-3</v>
      </c>
      <c r="Y12" s="25">
        <v>1.2E-2</v>
      </c>
    </row>
    <row r="13" spans="2:25" s="24" customFormat="1" ht="39" customHeight="1" x14ac:dyDescent="0.25">
      <c r="B13" s="217"/>
      <c r="C13" s="508" t="s">
        <v>147</v>
      </c>
      <c r="D13" s="476"/>
      <c r="E13" s="475"/>
      <c r="F13" s="538" t="s">
        <v>20</v>
      </c>
      <c r="G13" s="516">
        <f>G6+G7+G9+G10+G11+G12</f>
        <v>620</v>
      </c>
      <c r="H13" s="539"/>
      <c r="I13" s="482">
        <f t="shared" ref="I13:Y13" si="0">I6+I7+I9+I10+I11+I12</f>
        <v>24.65</v>
      </c>
      <c r="J13" s="479">
        <f t="shared" si="0"/>
        <v>35.130000000000003</v>
      </c>
      <c r="K13" s="480">
        <f t="shared" si="0"/>
        <v>75.740000000000009</v>
      </c>
      <c r="L13" s="540">
        <f t="shared" si="0"/>
        <v>720.62</v>
      </c>
      <c r="M13" s="482">
        <f t="shared" si="0"/>
        <v>0.41000000000000003</v>
      </c>
      <c r="N13" s="478">
        <f t="shared" si="0"/>
        <v>0.44000000000000006</v>
      </c>
      <c r="O13" s="479">
        <f t="shared" si="0"/>
        <v>28.320000000000004</v>
      </c>
      <c r="P13" s="479">
        <f t="shared" si="0"/>
        <v>210.08</v>
      </c>
      <c r="Q13" s="480">
        <f t="shared" si="0"/>
        <v>1.19</v>
      </c>
      <c r="R13" s="482">
        <f t="shared" si="0"/>
        <v>153.03000000000003</v>
      </c>
      <c r="S13" s="479">
        <f t="shared" si="0"/>
        <v>346.65999999999997</v>
      </c>
      <c r="T13" s="479">
        <f t="shared" si="0"/>
        <v>89.68</v>
      </c>
      <c r="U13" s="479">
        <f t="shared" si="0"/>
        <v>4.96</v>
      </c>
      <c r="V13" s="479">
        <f t="shared" si="0"/>
        <v>1583.37</v>
      </c>
      <c r="W13" s="479">
        <f t="shared" si="0"/>
        <v>1.7639999999999999E-2</v>
      </c>
      <c r="X13" s="479">
        <f t="shared" si="0"/>
        <v>4.1999999999999997E-3</v>
      </c>
      <c r="Y13" s="480">
        <f t="shared" si="0"/>
        <v>3.1819999999999999</v>
      </c>
    </row>
    <row r="14" spans="2:25" s="24" customFormat="1" ht="39" customHeight="1" x14ac:dyDescent="0.25">
      <c r="B14" s="217"/>
      <c r="C14" s="508" t="s">
        <v>147</v>
      </c>
      <c r="D14" s="476"/>
      <c r="E14" s="475"/>
      <c r="F14" s="538" t="s">
        <v>21</v>
      </c>
      <c r="G14" s="516"/>
      <c r="H14" s="539"/>
      <c r="I14" s="482"/>
      <c r="J14" s="479"/>
      <c r="K14" s="480"/>
      <c r="L14" s="540">
        <f>L13/27.2</f>
        <v>26.493382352941179</v>
      </c>
      <c r="M14" s="482"/>
      <c r="N14" s="478"/>
      <c r="O14" s="479"/>
      <c r="P14" s="479"/>
      <c r="Q14" s="480"/>
      <c r="R14" s="482"/>
      <c r="S14" s="479"/>
      <c r="T14" s="479"/>
      <c r="U14" s="479"/>
      <c r="V14" s="479"/>
      <c r="W14" s="479"/>
      <c r="X14" s="479"/>
      <c r="Y14" s="480"/>
    </row>
    <row r="15" spans="2:25" s="24" customFormat="1" ht="39" customHeight="1" x14ac:dyDescent="0.25">
      <c r="B15" s="217"/>
      <c r="C15" s="529" t="s">
        <v>152</v>
      </c>
      <c r="D15" s="468"/>
      <c r="E15" s="467"/>
      <c r="F15" s="530" t="s">
        <v>20</v>
      </c>
      <c r="G15" s="531">
        <f>G6+G8+G9+G10+G11+G12</f>
        <v>620</v>
      </c>
      <c r="H15" s="467"/>
      <c r="I15" s="474">
        <f t="shared" ref="I15:Y15" si="1">I6+I8+I9+I10+I11+I12</f>
        <v>26.75</v>
      </c>
      <c r="J15" s="471">
        <f t="shared" si="1"/>
        <v>37.410000000000004</v>
      </c>
      <c r="K15" s="472">
        <f t="shared" si="1"/>
        <v>70.69</v>
      </c>
      <c r="L15" s="532">
        <f t="shared" si="1"/>
        <v>728.38</v>
      </c>
      <c r="M15" s="474">
        <f t="shared" si="1"/>
        <v>0.4</v>
      </c>
      <c r="N15" s="471">
        <f t="shared" si="1"/>
        <v>0.44000000000000006</v>
      </c>
      <c r="O15" s="471">
        <f t="shared" si="1"/>
        <v>27.390000000000004</v>
      </c>
      <c r="P15" s="471">
        <f t="shared" si="1"/>
        <v>230.08</v>
      </c>
      <c r="Q15" s="472">
        <f t="shared" si="1"/>
        <v>1.05</v>
      </c>
      <c r="R15" s="474">
        <f t="shared" si="1"/>
        <v>86.58</v>
      </c>
      <c r="S15" s="471">
        <f t="shared" si="1"/>
        <v>355.84000000000003</v>
      </c>
      <c r="T15" s="471">
        <f t="shared" si="1"/>
        <v>92.01</v>
      </c>
      <c r="U15" s="471">
        <f t="shared" si="1"/>
        <v>5.8999999999999995</v>
      </c>
      <c r="V15" s="471">
        <f t="shared" si="1"/>
        <v>1668.2299999999998</v>
      </c>
      <c r="W15" s="471">
        <f t="shared" si="1"/>
        <v>1.9609999999999999E-2</v>
      </c>
      <c r="X15" s="471">
        <f t="shared" si="1"/>
        <v>3.4200000000000003E-3</v>
      </c>
      <c r="Y15" s="472">
        <f t="shared" si="1"/>
        <v>3.1720000000000002</v>
      </c>
    </row>
    <row r="16" spans="2:25" s="24" customFormat="1" ht="39" customHeight="1" thickBot="1" x14ac:dyDescent="0.3">
      <c r="B16" s="217"/>
      <c r="C16" s="529" t="s">
        <v>152</v>
      </c>
      <c r="D16" s="468"/>
      <c r="E16" s="467"/>
      <c r="F16" s="533" t="s">
        <v>21</v>
      </c>
      <c r="G16" s="486"/>
      <c r="H16" s="493"/>
      <c r="I16" s="572"/>
      <c r="J16" s="573"/>
      <c r="K16" s="574"/>
      <c r="L16" s="537">
        <f>L15/27.2</f>
        <v>26.778676470588234</v>
      </c>
      <c r="M16" s="572"/>
      <c r="N16" s="573"/>
      <c r="O16" s="573"/>
      <c r="P16" s="573"/>
      <c r="Q16" s="574"/>
      <c r="R16" s="534"/>
      <c r="S16" s="535"/>
      <c r="T16" s="535"/>
      <c r="U16" s="535"/>
      <c r="V16" s="535"/>
      <c r="W16" s="535"/>
      <c r="X16" s="535"/>
      <c r="Y16" s="536"/>
    </row>
    <row r="17" spans="2:25" s="14" customFormat="1" ht="39" customHeight="1" x14ac:dyDescent="0.25">
      <c r="B17" s="285" t="s">
        <v>6</v>
      </c>
      <c r="C17" s="166"/>
      <c r="D17" s="63">
        <v>137</v>
      </c>
      <c r="E17" s="167" t="s">
        <v>19</v>
      </c>
      <c r="F17" s="446" t="s">
        <v>128</v>
      </c>
      <c r="G17" s="262">
        <v>100</v>
      </c>
      <c r="H17" s="243"/>
      <c r="I17" s="143">
        <v>0.8</v>
      </c>
      <c r="J17" s="26">
        <v>0.2</v>
      </c>
      <c r="K17" s="27">
        <v>7.5</v>
      </c>
      <c r="L17" s="292">
        <v>38</v>
      </c>
      <c r="M17" s="282">
        <v>0.06</v>
      </c>
      <c r="N17" s="26">
        <v>0.03</v>
      </c>
      <c r="O17" s="26">
        <v>38</v>
      </c>
      <c r="P17" s="26">
        <v>10</v>
      </c>
      <c r="Q17" s="164">
        <v>0</v>
      </c>
      <c r="R17" s="143">
        <v>35</v>
      </c>
      <c r="S17" s="26">
        <v>17</v>
      </c>
      <c r="T17" s="26">
        <v>11</v>
      </c>
      <c r="U17" s="26">
        <v>0.1</v>
      </c>
      <c r="V17" s="26">
        <v>155</v>
      </c>
      <c r="W17" s="26">
        <v>3.0000000000000001E-5</v>
      </c>
      <c r="X17" s="26">
        <v>1E-4</v>
      </c>
      <c r="Y17" s="27">
        <v>0.15</v>
      </c>
    </row>
    <row r="18" spans="2:25" s="14" customFormat="1" ht="39" customHeight="1" x14ac:dyDescent="0.25">
      <c r="B18" s="217"/>
      <c r="C18" s="70"/>
      <c r="D18" s="52">
        <v>31</v>
      </c>
      <c r="E18" s="58" t="s">
        <v>74</v>
      </c>
      <c r="F18" s="252" t="s">
        <v>60</v>
      </c>
      <c r="G18" s="100">
        <v>250</v>
      </c>
      <c r="H18" s="38"/>
      <c r="I18" s="110">
        <v>7.19</v>
      </c>
      <c r="J18" s="32">
        <v>10.98</v>
      </c>
      <c r="K18" s="86">
        <v>10.93</v>
      </c>
      <c r="L18" s="182">
        <v>172.55</v>
      </c>
      <c r="M18" s="87">
        <v>0.05</v>
      </c>
      <c r="N18" s="87">
        <v>0.09</v>
      </c>
      <c r="O18" s="32">
        <v>6.57</v>
      </c>
      <c r="P18" s="32">
        <v>160</v>
      </c>
      <c r="Q18" s="33">
        <v>0.09</v>
      </c>
      <c r="R18" s="110">
        <v>42.27</v>
      </c>
      <c r="S18" s="32">
        <v>96.84</v>
      </c>
      <c r="T18" s="32">
        <v>25.36</v>
      </c>
      <c r="U18" s="32">
        <v>1.61</v>
      </c>
      <c r="V18" s="32">
        <v>344.36</v>
      </c>
      <c r="W18" s="32">
        <v>7.0000000000000001E-3</v>
      </c>
      <c r="X18" s="32">
        <v>5.0000000000000001E-4</v>
      </c>
      <c r="Y18" s="86">
        <v>0.04</v>
      </c>
    </row>
    <row r="19" spans="2:25" s="24" customFormat="1" ht="39" customHeight="1" x14ac:dyDescent="0.25">
      <c r="B19" s="244"/>
      <c r="C19" s="508" t="s">
        <v>147</v>
      </c>
      <c r="D19" s="475">
        <v>240</v>
      </c>
      <c r="E19" s="499" t="s">
        <v>9</v>
      </c>
      <c r="F19" s="663" t="s">
        <v>90</v>
      </c>
      <c r="G19" s="475">
        <v>100</v>
      </c>
      <c r="H19" s="582"/>
      <c r="I19" s="482">
        <v>22.42</v>
      </c>
      <c r="J19" s="479">
        <v>22.57</v>
      </c>
      <c r="K19" s="480">
        <v>2.33</v>
      </c>
      <c r="L19" s="664">
        <v>304.45</v>
      </c>
      <c r="M19" s="478">
        <v>0.08</v>
      </c>
      <c r="N19" s="479">
        <v>0.21</v>
      </c>
      <c r="O19" s="479">
        <v>1.67</v>
      </c>
      <c r="P19" s="479">
        <v>250</v>
      </c>
      <c r="Q19" s="600">
        <v>0.47</v>
      </c>
      <c r="R19" s="482">
        <v>172.07</v>
      </c>
      <c r="S19" s="479">
        <v>246.7</v>
      </c>
      <c r="T19" s="479">
        <v>29.43</v>
      </c>
      <c r="U19" s="479">
        <v>1.65</v>
      </c>
      <c r="V19" s="479">
        <v>264.22000000000003</v>
      </c>
      <c r="W19" s="479">
        <v>5.0000000000000001E-3</v>
      </c>
      <c r="X19" s="479">
        <v>2.8E-3</v>
      </c>
      <c r="Y19" s="480">
        <v>0.12</v>
      </c>
    </row>
    <row r="20" spans="2:25" s="24" customFormat="1" ht="39" customHeight="1" x14ac:dyDescent="0.25">
      <c r="B20" s="244"/>
      <c r="C20" s="529" t="s">
        <v>152</v>
      </c>
      <c r="D20" s="467">
        <v>270</v>
      </c>
      <c r="E20" s="500" t="s">
        <v>9</v>
      </c>
      <c r="F20" s="661" t="s">
        <v>182</v>
      </c>
      <c r="G20" s="467">
        <v>100</v>
      </c>
      <c r="H20" s="584"/>
      <c r="I20" s="474">
        <v>26.7</v>
      </c>
      <c r="J20" s="471">
        <v>22.04</v>
      </c>
      <c r="K20" s="472">
        <v>1.78</v>
      </c>
      <c r="L20" s="662">
        <v>310.19</v>
      </c>
      <c r="M20" s="470">
        <v>0.1</v>
      </c>
      <c r="N20" s="470">
        <v>0.19</v>
      </c>
      <c r="O20" s="471">
        <v>2.06</v>
      </c>
      <c r="P20" s="471">
        <v>50</v>
      </c>
      <c r="Q20" s="602">
        <v>0.01</v>
      </c>
      <c r="R20" s="474">
        <v>26.23</v>
      </c>
      <c r="S20" s="471">
        <v>214.68</v>
      </c>
      <c r="T20" s="471">
        <v>27.73</v>
      </c>
      <c r="U20" s="471">
        <v>1.86</v>
      </c>
      <c r="V20" s="471">
        <v>334.17</v>
      </c>
      <c r="W20" s="471">
        <v>5.9800000000000001E-3</v>
      </c>
      <c r="X20" s="471">
        <v>3.2000000000000003E-4</v>
      </c>
      <c r="Y20" s="472">
        <v>0.17</v>
      </c>
    </row>
    <row r="21" spans="2:25" s="24" customFormat="1" ht="39" customHeight="1" x14ac:dyDescent="0.25">
      <c r="B21" s="244"/>
      <c r="C21" s="267"/>
      <c r="D21" s="52">
        <v>65</v>
      </c>
      <c r="E21" s="58" t="s">
        <v>44</v>
      </c>
      <c r="F21" s="179" t="s">
        <v>48</v>
      </c>
      <c r="G21" s="100">
        <v>180</v>
      </c>
      <c r="H21" s="38"/>
      <c r="I21" s="110">
        <v>8.11</v>
      </c>
      <c r="J21" s="32">
        <v>4.72</v>
      </c>
      <c r="K21" s="86">
        <v>49.54</v>
      </c>
      <c r="L21" s="182">
        <v>272.97000000000003</v>
      </c>
      <c r="M21" s="87">
        <v>0.1</v>
      </c>
      <c r="N21" s="87">
        <v>0.03</v>
      </c>
      <c r="O21" s="32">
        <v>0</v>
      </c>
      <c r="P21" s="32">
        <v>20</v>
      </c>
      <c r="Q21" s="33">
        <v>0.08</v>
      </c>
      <c r="R21" s="110">
        <v>16.25</v>
      </c>
      <c r="S21" s="32">
        <v>61</v>
      </c>
      <c r="T21" s="32">
        <v>10.97</v>
      </c>
      <c r="U21" s="32">
        <v>1.1100000000000001</v>
      </c>
      <c r="V21" s="32">
        <v>87</v>
      </c>
      <c r="W21" s="32">
        <v>1.0499999999999999E-3</v>
      </c>
      <c r="X21" s="32">
        <v>5.0000000000000002E-5</v>
      </c>
      <c r="Y21" s="86">
        <v>0.1</v>
      </c>
    </row>
    <row r="22" spans="2:25" s="14" customFormat="1" ht="39" customHeight="1" x14ac:dyDescent="0.25">
      <c r="B22" s="244"/>
      <c r="C22" s="70"/>
      <c r="D22" s="88">
        <v>216</v>
      </c>
      <c r="E22" s="58" t="s">
        <v>17</v>
      </c>
      <c r="F22" s="252" t="s">
        <v>100</v>
      </c>
      <c r="G22" s="100">
        <v>200</v>
      </c>
      <c r="H22" s="38"/>
      <c r="I22" s="123">
        <v>0.25</v>
      </c>
      <c r="J22" s="16">
        <v>0</v>
      </c>
      <c r="K22" s="25">
        <v>12.73</v>
      </c>
      <c r="L22" s="202">
        <v>51.3</v>
      </c>
      <c r="M22" s="15">
        <v>0</v>
      </c>
      <c r="N22" s="15">
        <v>0</v>
      </c>
      <c r="O22" s="16">
        <v>4.3899999999999997</v>
      </c>
      <c r="P22" s="16">
        <v>0</v>
      </c>
      <c r="Q22" s="17">
        <v>0</v>
      </c>
      <c r="R22" s="123">
        <v>0.32</v>
      </c>
      <c r="S22" s="16">
        <v>0</v>
      </c>
      <c r="T22" s="16">
        <v>0</v>
      </c>
      <c r="U22" s="16">
        <v>0.03</v>
      </c>
      <c r="V22" s="16">
        <v>0.3</v>
      </c>
      <c r="W22" s="16">
        <v>0</v>
      </c>
      <c r="X22" s="16">
        <v>0</v>
      </c>
      <c r="Y22" s="86">
        <v>0</v>
      </c>
    </row>
    <row r="23" spans="2:25" s="14" customFormat="1" ht="39" customHeight="1" x14ac:dyDescent="0.25">
      <c r="B23" s="244"/>
      <c r="C23" s="204"/>
      <c r="D23" s="88">
        <v>119</v>
      </c>
      <c r="E23" s="58" t="s">
        <v>13</v>
      </c>
      <c r="F23" s="177" t="s">
        <v>49</v>
      </c>
      <c r="G23" s="100">
        <v>20</v>
      </c>
      <c r="H23" s="38"/>
      <c r="I23" s="123">
        <v>1.52</v>
      </c>
      <c r="J23" s="16">
        <v>0.16</v>
      </c>
      <c r="K23" s="25">
        <v>9.84</v>
      </c>
      <c r="L23" s="202">
        <v>47</v>
      </c>
      <c r="M23" s="15">
        <v>0.02</v>
      </c>
      <c r="N23" s="16">
        <v>0.01</v>
      </c>
      <c r="O23" s="16">
        <v>0</v>
      </c>
      <c r="P23" s="16">
        <v>0</v>
      </c>
      <c r="Q23" s="17">
        <v>0</v>
      </c>
      <c r="R23" s="123">
        <v>4</v>
      </c>
      <c r="S23" s="16">
        <v>13</v>
      </c>
      <c r="T23" s="16">
        <v>2.8</v>
      </c>
      <c r="U23" s="16">
        <v>0.22</v>
      </c>
      <c r="V23" s="16">
        <v>18.600000000000001</v>
      </c>
      <c r="W23" s="16">
        <v>6.4000000000000005E-4</v>
      </c>
      <c r="X23" s="16">
        <v>1.1999999999999999E-3</v>
      </c>
      <c r="Y23" s="25">
        <v>2.9</v>
      </c>
    </row>
    <row r="24" spans="2:25" s="14" customFormat="1" ht="39" customHeight="1" x14ac:dyDescent="0.25">
      <c r="B24" s="244"/>
      <c r="C24" s="204"/>
      <c r="D24" s="52">
        <v>120</v>
      </c>
      <c r="E24" s="58" t="s">
        <v>14</v>
      </c>
      <c r="F24" s="289" t="s">
        <v>12</v>
      </c>
      <c r="G24" s="52">
        <v>20</v>
      </c>
      <c r="H24" s="181"/>
      <c r="I24" s="123">
        <v>1.32</v>
      </c>
      <c r="J24" s="16">
        <v>0.24</v>
      </c>
      <c r="K24" s="25">
        <v>8.0399999999999991</v>
      </c>
      <c r="L24" s="356">
        <v>39.6</v>
      </c>
      <c r="M24" s="15">
        <v>0.03</v>
      </c>
      <c r="N24" s="16">
        <v>0.02</v>
      </c>
      <c r="O24" s="16">
        <v>0</v>
      </c>
      <c r="P24" s="16">
        <v>0</v>
      </c>
      <c r="Q24" s="17">
        <v>0</v>
      </c>
      <c r="R24" s="123">
        <v>5.8</v>
      </c>
      <c r="S24" s="16">
        <v>30</v>
      </c>
      <c r="T24" s="16">
        <v>9.4</v>
      </c>
      <c r="U24" s="16">
        <v>0.78</v>
      </c>
      <c r="V24" s="16">
        <v>47</v>
      </c>
      <c r="W24" s="16">
        <v>8.0000000000000004E-4</v>
      </c>
      <c r="X24" s="16">
        <v>1.1000000000000001E-3</v>
      </c>
      <c r="Y24" s="25">
        <v>1.2E-2</v>
      </c>
    </row>
    <row r="25" spans="2:25" s="14" customFormat="1" ht="39" customHeight="1" x14ac:dyDescent="0.25">
      <c r="B25" s="244"/>
      <c r="C25" s="508" t="s">
        <v>147</v>
      </c>
      <c r="D25" s="476"/>
      <c r="E25" s="475"/>
      <c r="F25" s="538" t="s">
        <v>20</v>
      </c>
      <c r="G25" s="516">
        <f>G17+G18+G19+G21+G22+G23+G24</f>
        <v>870</v>
      </c>
      <c r="H25" s="539"/>
      <c r="I25" s="482">
        <f t="shared" ref="I25:Y25" si="2">I17+I18+I19+I21+I22+I23+I24</f>
        <v>41.610000000000007</v>
      </c>
      <c r="J25" s="479">
        <f t="shared" si="2"/>
        <v>38.869999999999997</v>
      </c>
      <c r="K25" s="480">
        <f t="shared" si="2"/>
        <v>100.91</v>
      </c>
      <c r="L25" s="540">
        <f t="shared" si="2"/>
        <v>925.87</v>
      </c>
      <c r="M25" s="482">
        <f t="shared" si="2"/>
        <v>0.34000000000000008</v>
      </c>
      <c r="N25" s="478">
        <f t="shared" si="2"/>
        <v>0.39</v>
      </c>
      <c r="O25" s="479">
        <f t="shared" si="2"/>
        <v>50.63</v>
      </c>
      <c r="P25" s="479">
        <f t="shared" si="2"/>
        <v>440</v>
      </c>
      <c r="Q25" s="480">
        <f t="shared" si="2"/>
        <v>0.6399999999999999</v>
      </c>
      <c r="R25" s="482">
        <f t="shared" si="2"/>
        <v>275.71000000000004</v>
      </c>
      <c r="S25" s="479">
        <f t="shared" si="2"/>
        <v>464.53999999999996</v>
      </c>
      <c r="T25" s="479">
        <f t="shared" si="2"/>
        <v>88.96</v>
      </c>
      <c r="U25" s="479">
        <f t="shared" si="2"/>
        <v>5.5000000000000009</v>
      </c>
      <c r="V25" s="479">
        <f t="shared" si="2"/>
        <v>916.48</v>
      </c>
      <c r="W25" s="479">
        <f t="shared" si="2"/>
        <v>1.452E-2</v>
      </c>
      <c r="X25" s="479">
        <f t="shared" si="2"/>
        <v>5.7500000000000008E-3</v>
      </c>
      <c r="Y25" s="480">
        <f t="shared" si="2"/>
        <v>3.3220000000000001</v>
      </c>
    </row>
    <row r="26" spans="2:25" s="14" customFormat="1" ht="39" customHeight="1" x14ac:dyDescent="0.25">
      <c r="B26" s="244"/>
      <c r="C26" s="508" t="s">
        <v>147</v>
      </c>
      <c r="D26" s="476"/>
      <c r="E26" s="475"/>
      <c r="F26" s="538" t="s">
        <v>21</v>
      </c>
      <c r="G26" s="516"/>
      <c r="H26" s="539"/>
      <c r="I26" s="482"/>
      <c r="J26" s="479"/>
      <c r="K26" s="480"/>
      <c r="L26" s="540">
        <f>L25/27.2</f>
        <v>34.039338235294117</v>
      </c>
      <c r="M26" s="482"/>
      <c r="N26" s="478"/>
      <c r="O26" s="479"/>
      <c r="P26" s="479"/>
      <c r="Q26" s="480"/>
      <c r="R26" s="482"/>
      <c r="S26" s="479"/>
      <c r="T26" s="479"/>
      <c r="U26" s="479"/>
      <c r="V26" s="479"/>
      <c r="W26" s="479"/>
      <c r="X26" s="479"/>
      <c r="Y26" s="480"/>
    </row>
    <row r="27" spans="2:25" s="14" customFormat="1" ht="39" customHeight="1" x14ac:dyDescent="0.25">
      <c r="B27" s="244"/>
      <c r="C27" s="529" t="s">
        <v>152</v>
      </c>
      <c r="D27" s="468"/>
      <c r="E27" s="467"/>
      <c r="F27" s="530" t="s">
        <v>20</v>
      </c>
      <c r="G27" s="531">
        <f>G17+G18+G20+G21+G22+G23+G24</f>
        <v>870</v>
      </c>
      <c r="H27" s="467"/>
      <c r="I27" s="474">
        <f t="shared" ref="I27:Y27" si="3">I17+I18+I20+I21+I22+I23+I24</f>
        <v>45.89</v>
      </c>
      <c r="J27" s="471">
        <f t="shared" si="3"/>
        <v>38.339999999999996</v>
      </c>
      <c r="K27" s="472">
        <f t="shared" si="3"/>
        <v>100.36000000000001</v>
      </c>
      <c r="L27" s="532">
        <f t="shared" si="3"/>
        <v>931.61</v>
      </c>
      <c r="M27" s="474">
        <f t="shared" si="3"/>
        <v>0.3600000000000001</v>
      </c>
      <c r="N27" s="471">
        <f t="shared" si="3"/>
        <v>0.37</v>
      </c>
      <c r="O27" s="471">
        <f t="shared" si="3"/>
        <v>51.02</v>
      </c>
      <c r="P27" s="471">
        <f t="shared" si="3"/>
        <v>240</v>
      </c>
      <c r="Q27" s="472">
        <f t="shared" si="3"/>
        <v>0.18</v>
      </c>
      <c r="R27" s="474">
        <f t="shared" si="3"/>
        <v>129.87</v>
      </c>
      <c r="S27" s="471">
        <f t="shared" si="3"/>
        <v>432.52</v>
      </c>
      <c r="T27" s="471">
        <f t="shared" si="3"/>
        <v>87.26</v>
      </c>
      <c r="U27" s="471">
        <f t="shared" si="3"/>
        <v>5.7100000000000009</v>
      </c>
      <c r="V27" s="471">
        <f t="shared" si="3"/>
        <v>986.43</v>
      </c>
      <c r="W27" s="471">
        <f t="shared" si="3"/>
        <v>1.5500000000000002E-2</v>
      </c>
      <c r="X27" s="471">
        <f t="shared" si="3"/>
        <v>3.2700000000000003E-3</v>
      </c>
      <c r="Y27" s="472">
        <f t="shared" si="3"/>
        <v>3.3719999999999999</v>
      </c>
    </row>
    <row r="28" spans="2:25" s="24" customFormat="1" ht="39" customHeight="1" thickBot="1" x14ac:dyDescent="0.3">
      <c r="B28" s="245"/>
      <c r="C28" s="652" t="s">
        <v>152</v>
      </c>
      <c r="D28" s="637"/>
      <c r="E28" s="493"/>
      <c r="F28" s="653" t="s">
        <v>21</v>
      </c>
      <c r="G28" s="593"/>
      <c r="H28" s="493"/>
      <c r="I28" s="572"/>
      <c r="J28" s="573"/>
      <c r="K28" s="574"/>
      <c r="L28" s="654">
        <f>L27/27.2</f>
        <v>34.250367647058823</v>
      </c>
      <c r="M28" s="572"/>
      <c r="N28" s="573"/>
      <c r="O28" s="573"/>
      <c r="P28" s="573"/>
      <c r="Q28" s="574"/>
      <c r="R28" s="572"/>
      <c r="S28" s="573"/>
      <c r="T28" s="573"/>
      <c r="U28" s="573"/>
      <c r="V28" s="573"/>
      <c r="W28" s="573"/>
      <c r="X28" s="573"/>
      <c r="Y28" s="574"/>
    </row>
    <row r="29" spans="2:25" x14ac:dyDescent="0.25">
      <c r="B29" s="9"/>
      <c r="C29" s="21"/>
      <c r="D29" s="21"/>
      <c r="E29" s="9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.75" x14ac:dyDescent="0.25">
      <c r="E30" s="11"/>
      <c r="F30" s="18"/>
      <c r="G30" s="19"/>
      <c r="H30" s="11"/>
      <c r="I30" s="11"/>
      <c r="J30" s="11"/>
      <c r="K30" s="11"/>
    </row>
    <row r="31" spans="2:25" x14ac:dyDescent="0.25">
      <c r="C31"/>
      <c r="E31" s="11"/>
    </row>
    <row r="32" spans="2:25" ht="15.75" x14ac:dyDescent="0.25">
      <c r="B32" s="502" t="s">
        <v>149</v>
      </c>
      <c r="C32" s="503"/>
      <c r="D32" s="504"/>
      <c r="E32" s="504"/>
    </row>
    <row r="33" spans="2:11" ht="18.75" x14ac:dyDescent="0.25">
      <c r="B33" s="505" t="s">
        <v>150</v>
      </c>
      <c r="C33" s="506"/>
      <c r="D33" s="507"/>
      <c r="E33" s="507"/>
      <c r="F33" s="18"/>
      <c r="G33" s="19"/>
      <c r="H33" s="11"/>
      <c r="I33" s="11"/>
      <c r="J33" s="11"/>
      <c r="K33" s="11"/>
    </row>
    <row r="34" spans="2:11" x14ac:dyDescent="0.25">
      <c r="E34" s="11"/>
      <c r="F34" s="11"/>
      <c r="G34" s="11"/>
      <c r="H34" s="11"/>
      <c r="I34" s="11"/>
      <c r="J34" s="11"/>
      <c r="K34" s="11"/>
    </row>
    <row r="35" spans="2:11" x14ac:dyDescent="0.25">
      <c r="E35" s="11"/>
      <c r="F35" s="11"/>
      <c r="G35" s="11"/>
      <c r="H35" s="11"/>
      <c r="I35" s="11"/>
      <c r="J35" s="11"/>
      <c r="K35" s="11"/>
    </row>
    <row r="36" spans="2:11" x14ac:dyDescent="0.25">
      <c r="E36" s="11"/>
      <c r="F36" s="11"/>
      <c r="G36" s="11"/>
      <c r="H36" s="11"/>
      <c r="I36" s="11"/>
      <c r="J36" s="11"/>
      <c r="K36" s="11"/>
    </row>
    <row r="37" spans="2:11" x14ac:dyDescent="0.25">
      <c r="E37" s="11"/>
      <c r="F37" s="11"/>
      <c r="G37" s="11"/>
      <c r="H37" s="11"/>
      <c r="I37" s="11"/>
      <c r="J37" s="11"/>
      <c r="K37" s="11"/>
    </row>
    <row r="38" spans="2:11" x14ac:dyDescent="0.25">
      <c r="E38" s="11"/>
      <c r="F38" s="11"/>
      <c r="G38" s="11"/>
      <c r="H38" s="11"/>
      <c r="I38" s="11"/>
      <c r="J38" s="11"/>
      <c r="K38" s="11"/>
    </row>
    <row r="39" spans="2:11" x14ac:dyDescent="0.25">
      <c r="E39" s="11"/>
      <c r="F39" s="11"/>
      <c r="G39" s="11"/>
      <c r="H39" s="11"/>
      <c r="I39" s="11"/>
      <c r="J39" s="11"/>
      <c r="K39" s="11"/>
    </row>
    <row r="40" spans="2:11" x14ac:dyDescent="0.2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4"/>
  <sheetViews>
    <sheetView topLeftCell="F9" zoomScale="69" zoomScaleNormal="69" workbookViewId="0">
      <selection activeCell="F17" sqref="F16:F17"/>
    </sheetView>
  </sheetViews>
  <sheetFormatPr defaultRowHeight="15" x14ac:dyDescent="0.25"/>
  <cols>
    <col min="2" max="3" width="16.85546875" customWidth="1"/>
    <col min="4" max="4" width="15.7109375" style="5" customWidth="1"/>
    <col min="5" max="5" width="24.42578125" customWidth="1"/>
    <col min="6" max="6" width="64.42578125" customWidth="1"/>
    <col min="7" max="7" width="15.42578125" customWidth="1"/>
    <col min="8" max="8" width="15.7109375" customWidth="1"/>
    <col min="10" max="10" width="11.28515625" customWidth="1"/>
    <col min="11" max="11" width="16.42578125" customWidth="1"/>
    <col min="12" max="12" width="26" customWidth="1"/>
    <col min="13" max="13" width="11.28515625" customWidth="1"/>
    <col min="16" max="16" width="10.7109375" customWidth="1"/>
    <col min="17" max="17" width="9.140625" customWidth="1"/>
    <col min="24" max="24" width="11.140625" bestFit="1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15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55" t="s">
        <v>0</v>
      </c>
      <c r="C4" s="755"/>
      <c r="D4" s="728" t="s">
        <v>108</v>
      </c>
      <c r="E4" s="755" t="s">
        <v>37</v>
      </c>
      <c r="F4" s="722" t="s">
        <v>36</v>
      </c>
      <c r="G4" s="722" t="s">
        <v>25</v>
      </c>
      <c r="H4" s="731" t="s">
        <v>35</v>
      </c>
      <c r="I4" s="735" t="s">
        <v>22</v>
      </c>
      <c r="J4" s="736"/>
      <c r="K4" s="737"/>
      <c r="L4" s="728" t="s">
        <v>109</v>
      </c>
      <c r="M4" s="740" t="s">
        <v>23</v>
      </c>
      <c r="N4" s="741"/>
      <c r="O4" s="742"/>
      <c r="P4" s="742"/>
      <c r="Q4" s="743"/>
      <c r="R4" s="744" t="s">
        <v>24</v>
      </c>
      <c r="S4" s="744"/>
      <c r="T4" s="744"/>
      <c r="U4" s="744"/>
      <c r="V4" s="744"/>
      <c r="W4" s="744"/>
      <c r="X4" s="744"/>
      <c r="Y4" s="745"/>
    </row>
    <row r="5" spans="2:25" s="14" customFormat="1" ht="44.25" customHeight="1" thickBot="1" x14ac:dyDescent="0.3">
      <c r="B5" s="723"/>
      <c r="C5" s="756"/>
      <c r="D5" s="725"/>
      <c r="E5" s="723"/>
      <c r="F5" s="723"/>
      <c r="G5" s="723"/>
      <c r="H5" s="732"/>
      <c r="I5" s="390" t="s">
        <v>26</v>
      </c>
      <c r="J5" s="369" t="s">
        <v>27</v>
      </c>
      <c r="K5" s="391" t="s">
        <v>28</v>
      </c>
      <c r="L5" s="725"/>
      <c r="M5" s="392" t="s">
        <v>29</v>
      </c>
      <c r="N5" s="392" t="s">
        <v>83</v>
      </c>
      <c r="O5" s="392" t="s">
        <v>30</v>
      </c>
      <c r="P5" s="393" t="s">
        <v>84</v>
      </c>
      <c r="Q5" s="369" t="s">
        <v>85</v>
      </c>
      <c r="R5" s="578" t="s">
        <v>31</v>
      </c>
      <c r="S5" s="578" t="s">
        <v>32</v>
      </c>
      <c r="T5" s="578" t="s">
        <v>33</v>
      </c>
      <c r="U5" s="578" t="s">
        <v>34</v>
      </c>
      <c r="V5" s="578" t="s">
        <v>86</v>
      </c>
      <c r="W5" s="578" t="s">
        <v>87</v>
      </c>
      <c r="X5" s="578" t="s">
        <v>88</v>
      </c>
      <c r="Y5" s="269" t="s">
        <v>89</v>
      </c>
    </row>
    <row r="6" spans="2:25" s="14" customFormat="1" ht="39" customHeight="1" x14ac:dyDescent="0.25">
      <c r="B6" s="217" t="s">
        <v>5</v>
      </c>
      <c r="C6" s="63"/>
      <c r="D6" s="63">
        <v>25</v>
      </c>
      <c r="E6" s="63" t="s">
        <v>19</v>
      </c>
      <c r="F6" s="421" t="s">
        <v>155</v>
      </c>
      <c r="G6" s="275">
        <v>150</v>
      </c>
      <c r="H6" s="174"/>
      <c r="I6" s="143">
        <v>0.6</v>
      </c>
      <c r="J6" s="26">
        <v>0.45</v>
      </c>
      <c r="K6" s="27">
        <v>15.45</v>
      </c>
      <c r="L6" s="210">
        <v>70.5</v>
      </c>
      <c r="M6" s="143">
        <v>0.03</v>
      </c>
      <c r="N6" s="282">
        <v>0.05</v>
      </c>
      <c r="O6" s="26">
        <v>7.5</v>
      </c>
      <c r="P6" s="26">
        <v>0</v>
      </c>
      <c r="Q6" s="27">
        <v>0</v>
      </c>
      <c r="R6" s="192">
        <v>28.5</v>
      </c>
      <c r="S6" s="193">
        <v>24</v>
      </c>
      <c r="T6" s="193">
        <v>18</v>
      </c>
      <c r="U6" s="193">
        <v>0</v>
      </c>
      <c r="V6" s="193">
        <v>232.5</v>
      </c>
      <c r="W6" s="193">
        <v>1.5E-3</v>
      </c>
      <c r="X6" s="193">
        <v>1.4999999999999999E-4</v>
      </c>
      <c r="Y6" s="189">
        <v>0.01</v>
      </c>
    </row>
    <row r="7" spans="2:25" s="24" customFormat="1" ht="39" customHeight="1" x14ac:dyDescent="0.25">
      <c r="B7" s="217"/>
      <c r="C7" s="52"/>
      <c r="D7" s="58">
        <v>198</v>
      </c>
      <c r="E7" s="58" t="s">
        <v>53</v>
      </c>
      <c r="F7" s="442" t="s">
        <v>131</v>
      </c>
      <c r="G7" s="70">
        <v>200</v>
      </c>
      <c r="H7" s="70"/>
      <c r="I7" s="123">
        <v>27.57</v>
      </c>
      <c r="J7" s="16">
        <v>12.11</v>
      </c>
      <c r="K7" s="25">
        <v>40.72</v>
      </c>
      <c r="L7" s="77">
        <v>383.58</v>
      </c>
      <c r="M7" s="123">
        <v>0.08</v>
      </c>
      <c r="N7" s="16">
        <v>0.45</v>
      </c>
      <c r="O7" s="16">
        <v>0.69</v>
      </c>
      <c r="P7" s="16">
        <v>80</v>
      </c>
      <c r="Q7" s="25">
        <v>0.55000000000000004</v>
      </c>
      <c r="R7" s="123">
        <v>292.44</v>
      </c>
      <c r="S7" s="16">
        <v>346.1</v>
      </c>
      <c r="T7" s="16">
        <v>47.27</v>
      </c>
      <c r="U7" s="16">
        <v>1.51</v>
      </c>
      <c r="V7" s="16">
        <v>207.01</v>
      </c>
      <c r="W7" s="16">
        <v>1.15E-2</v>
      </c>
      <c r="X7" s="16">
        <v>3.4000000000000002E-2</v>
      </c>
      <c r="Y7" s="25">
        <v>0.04</v>
      </c>
    </row>
    <row r="8" spans="2:25" s="24" customFormat="1" ht="39" customHeight="1" x14ac:dyDescent="0.25">
      <c r="B8" s="217"/>
      <c r="C8" s="52"/>
      <c r="D8" s="58">
        <v>116</v>
      </c>
      <c r="E8" s="38" t="s">
        <v>54</v>
      </c>
      <c r="F8" s="50" t="s">
        <v>71</v>
      </c>
      <c r="G8" s="52">
        <v>200</v>
      </c>
      <c r="H8" s="52"/>
      <c r="I8" s="15">
        <v>3.28</v>
      </c>
      <c r="J8" s="16">
        <v>2.56</v>
      </c>
      <c r="K8" s="17">
        <v>11.81</v>
      </c>
      <c r="L8" s="77">
        <v>83.43</v>
      </c>
      <c r="M8" s="15">
        <v>0.04</v>
      </c>
      <c r="N8" s="16">
        <v>0.14000000000000001</v>
      </c>
      <c r="O8" s="16">
        <v>0.52</v>
      </c>
      <c r="P8" s="16">
        <v>10</v>
      </c>
      <c r="Q8" s="17">
        <v>0.05</v>
      </c>
      <c r="R8" s="123">
        <v>122.5</v>
      </c>
      <c r="S8" s="16">
        <v>163.78</v>
      </c>
      <c r="T8" s="16">
        <v>67.64</v>
      </c>
      <c r="U8" s="16">
        <v>2.96</v>
      </c>
      <c r="V8" s="16">
        <v>121.18</v>
      </c>
      <c r="W8" s="16">
        <v>7.92E-3</v>
      </c>
      <c r="X8" s="16">
        <v>1.7600000000000001E-3</v>
      </c>
      <c r="Y8" s="25">
        <v>0.02</v>
      </c>
    </row>
    <row r="9" spans="2:25" s="24" customFormat="1" ht="39" customHeight="1" x14ac:dyDescent="0.25">
      <c r="B9" s="217"/>
      <c r="C9" s="52"/>
      <c r="D9" s="88">
        <v>121</v>
      </c>
      <c r="E9" s="38" t="s">
        <v>13</v>
      </c>
      <c r="F9" s="67" t="s">
        <v>45</v>
      </c>
      <c r="G9" s="222">
        <v>30</v>
      </c>
      <c r="H9" s="70"/>
      <c r="I9" s="123">
        <v>2.25</v>
      </c>
      <c r="J9" s="16">
        <v>0.87</v>
      </c>
      <c r="K9" s="25">
        <v>14.94</v>
      </c>
      <c r="L9" s="77">
        <v>78.599999999999994</v>
      </c>
      <c r="M9" s="123">
        <v>0.03</v>
      </c>
      <c r="N9" s="16">
        <v>0.01</v>
      </c>
      <c r="O9" s="16">
        <v>0</v>
      </c>
      <c r="P9" s="16">
        <v>0</v>
      </c>
      <c r="Q9" s="25">
        <v>0</v>
      </c>
      <c r="R9" s="123">
        <v>5.7</v>
      </c>
      <c r="S9" s="16">
        <v>19.5</v>
      </c>
      <c r="T9" s="16">
        <v>3.9</v>
      </c>
      <c r="U9" s="16">
        <v>0.36</v>
      </c>
      <c r="V9" s="16">
        <v>27.6</v>
      </c>
      <c r="W9" s="16">
        <v>0</v>
      </c>
      <c r="X9" s="16">
        <v>0</v>
      </c>
      <c r="Y9" s="25">
        <v>0</v>
      </c>
    </row>
    <row r="10" spans="2:25" s="24" customFormat="1" ht="39" customHeight="1" x14ac:dyDescent="0.25">
      <c r="B10" s="217"/>
      <c r="C10" s="52"/>
      <c r="D10" s="182"/>
      <c r="E10" s="38"/>
      <c r="F10" s="65" t="s">
        <v>20</v>
      </c>
      <c r="G10" s="118">
        <f>SUM(G6:G9)</f>
        <v>580</v>
      </c>
      <c r="H10" s="251"/>
      <c r="I10" s="330">
        <f t="shared" ref="I10:X10" si="0">SUM(I6:I9)</f>
        <v>33.700000000000003</v>
      </c>
      <c r="J10" s="331">
        <f t="shared" si="0"/>
        <v>15.989999999999998</v>
      </c>
      <c r="K10" s="325">
        <f t="shared" si="0"/>
        <v>82.92</v>
      </c>
      <c r="L10" s="97">
        <f>SUM(L6:L9)</f>
        <v>616.11</v>
      </c>
      <c r="M10" s="330">
        <f t="shared" si="0"/>
        <v>0.18</v>
      </c>
      <c r="N10" s="331">
        <f t="shared" si="0"/>
        <v>0.65</v>
      </c>
      <c r="O10" s="331">
        <f t="shared" si="0"/>
        <v>8.7099999999999991</v>
      </c>
      <c r="P10" s="331">
        <f t="shared" si="0"/>
        <v>90</v>
      </c>
      <c r="Q10" s="325">
        <f t="shared" si="0"/>
        <v>0.60000000000000009</v>
      </c>
      <c r="R10" s="330">
        <f t="shared" si="0"/>
        <v>449.14</v>
      </c>
      <c r="S10" s="331">
        <f t="shared" si="0"/>
        <v>553.38</v>
      </c>
      <c r="T10" s="331">
        <f t="shared" si="0"/>
        <v>136.81000000000003</v>
      </c>
      <c r="U10" s="331">
        <f t="shared" si="0"/>
        <v>4.83</v>
      </c>
      <c r="V10" s="331">
        <f t="shared" si="0"/>
        <v>588.29000000000008</v>
      </c>
      <c r="W10" s="331">
        <f t="shared" si="0"/>
        <v>2.0920000000000001E-2</v>
      </c>
      <c r="X10" s="331">
        <f t="shared" si="0"/>
        <v>3.5909999999999997E-2</v>
      </c>
      <c r="Y10" s="325">
        <f>SUM(Y6:Y9)</f>
        <v>7.0000000000000007E-2</v>
      </c>
    </row>
    <row r="11" spans="2:25" s="24" customFormat="1" ht="39" customHeight="1" thickBot="1" x14ac:dyDescent="0.3">
      <c r="B11" s="217"/>
      <c r="C11" s="55"/>
      <c r="D11" s="117"/>
      <c r="E11" s="85"/>
      <c r="F11" s="66" t="s">
        <v>21</v>
      </c>
      <c r="G11" s="53"/>
      <c r="H11" s="72"/>
      <c r="I11" s="108"/>
      <c r="J11" s="61"/>
      <c r="K11" s="62"/>
      <c r="L11" s="349">
        <f>L10/27.2</f>
        <v>22.651102941176472</v>
      </c>
      <c r="M11" s="108"/>
      <c r="N11" s="61"/>
      <c r="O11" s="61"/>
      <c r="P11" s="61"/>
      <c r="Q11" s="62"/>
      <c r="R11" s="108"/>
      <c r="S11" s="61"/>
      <c r="T11" s="61"/>
      <c r="U11" s="61"/>
      <c r="V11" s="61"/>
      <c r="W11" s="61"/>
      <c r="X11" s="61"/>
      <c r="Y11" s="62"/>
    </row>
    <row r="12" spans="2:25" s="14" customFormat="1" ht="39" customHeight="1" x14ac:dyDescent="0.25">
      <c r="B12" s="285" t="s">
        <v>6</v>
      </c>
      <c r="C12" s="103"/>
      <c r="D12" s="95">
        <v>9</v>
      </c>
      <c r="E12" s="174" t="s">
        <v>19</v>
      </c>
      <c r="F12" s="685" t="s">
        <v>127</v>
      </c>
      <c r="G12" s="63">
        <v>100</v>
      </c>
      <c r="H12" s="243"/>
      <c r="I12" s="143">
        <v>2.16</v>
      </c>
      <c r="J12" s="26">
        <v>7.11</v>
      </c>
      <c r="K12" s="27">
        <v>11.61</v>
      </c>
      <c r="L12" s="288">
        <v>121.24</v>
      </c>
      <c r="M12" s="143">
        <v>0.04</v>
      </c>
      <c r="N12" s="26">
        <v>0.05</v>
      </c>
      <c r="O12" s="26">
        <v>7.46</v>
      </c>
      <c r="P12" s="26">
        <v>50</v>
      </c>
      <c r="Q12" s="27">
        <v>0</v>
      </c>
      <c r="R12" s="282">
        <v>29.26</v>
      </c>
      <c r="S12" s="26">
        <v>45.16</v>
      </c>
      <c r="T12" s="26">
        <v>23.95</v>
      </c>
      <c r="U12" s="26">
        <v>1.33</v>
      </c>
      <c r="V12" s="26">
        <v>342.58</v>
      </c>
      <c r="W12" s="26">
        <v>5.0000000000000001E-3</v>
      </c>
      <c r="X12" s="26">
        <v>1E-3</v>
      </c>
      <c r="Y12" s="27">
        <v>0.01</v>
      </c>
    </row>
    <row r="13" spans="2:25" s="14" customFormat="1" ht="39" customHeight="1" x14ac:dyDescent="0.25">
      <c r="B13" s="217"/>
      <c r="C13" s="52"/>
      <c r="D13" s="52">
        <v>30</v>
      </c>
      <c r="E13" s="52" t="s">
        <v>8</v>
      </c>
      <c r="F13" s="84" t="s">
        <v>15</v>
      </c>
      <c r="G13" s="52">
        <v>250</v>
      </c>
      <c r="H13" s="283"/>
      <c r="I13" s="123">
        <v>7.5</v>
      </c>
      <c r="J13" s="16">
        <v>7.85</v>
      </c>
      <c r="K13" s="25">
        <v>8.9</v>
      </c>
      <c r="L13" s="303">
        <v>137.16999999999999</v>
      </c>
      <c r="M13" s="123">
        <v>0.06</v>
      </c>
      <c r="N13" s="15">
        <v>0.09</v>
      </c>
      <c r="O13" s="16">
        <v>12.39</v>
      </c>
      <c r="P13" s="16">
        <v>150</v>
      </c>
      <c r="Q13" s="25">
        <v>0.03</v>
      </c>
      <c r="R13" s="15">
        <v>46.38</v>
      </c>
      <c r="S13" s="16">
        <v>99.5</v>
      </c>
      <c r="T13" s="16">
        <v>26.5</v>
      </c>
      <c r="U13" s="16">
        <v>1.5</v>
      </c>
      <c r="V13" s="16">
        <v>0.26</v>
      </c>
      <c r="W13" s="16">
        <v>5.0000000000000001E-3</v>
      </c>
      <c r="X13" s="16">
        <v>0</v>
      </c>
      <c r="Y13" s="25">
        <v>2.5999999999999999E-2</v>
      </c>
    </row>
    <row r="14" spans="2:25" s="24" customFormat="1" ht="39" customHeight="1" x14ac:dyDescent="0.25">
      <c r="B14" s="244"/>
      <c r="C14" s="508" t="s">
        <v>147</v>
      </c>
      <c r="D14" s="475">
        <v>335</v>
      </c>
      <c r="E14" s="475" t="s">
        <v>9</v>
      </c>
      <c r="F14" s="509" t="s">
        <v>118</v>
      </c>
      <c r="G14" s="588">
        <v>100</v>
      </c>
      <c r="H14" s="516"/>
      <c r="I14" s="482">
        <v>14.84</v>
      </c>
      <c r="J14" s="479">
        <v>5.16</v>
      </c>
      <c r="K14" s="480">
        <v>6.47</v>
      </c>
      <c r="L14" s="666">
        <v>130.81</v>
      </c>
      <c r="M14" s="482">
        <v>0.09</v>
      </c>
      <c r="N14" s="479">
        <v>0.12</v>
      </c>
      <c r="O14" s="479">
        <v>2.4300000000000002</v>
      </c>
      <c r="P14" s="479">
        <v>20</v>
      </c>
      <c r="Q14" s="480">
        <v>0.28999999999999998</v>
      </c>
      <c r="R14" s="478">
        <v>106.85</v>
      </c>
      <c r="S14" s="479">
        <v>205.52</v>
      </c>
      <c r="T14" s="479">
        <v>46.9</v>
      </c>
      <c r="U14" s="479">
        <v>0.93</v>
      </c>
      <c r="V14" s="479">
        <v>421.29</v>
      </c>
      <c r="W14" s="479">
        <v>0.1</v>
      </c>
      <c r="X14" s="479">
        <v>1.0999999999999999E-2</v>
      </c>
      <c r="Y14" s="480">
        <v>0.09</v>
      </c>
    </row>
    <row r="15" spans="2:25" s="24" customFormat="1" ht="39" customHeight="1" x14ac:dyDescent="0.25">
      <c r="B15" s="244"/>
      <c r="C15" s="529" t="s">
        <v>152</v>
      </c>
      <c r="D15" s="467">
        <v>182</v>
      </c>
      <c r="E15" s="467" t="s">
        <v>9</v>
      </c>
      <c r="F15" s="655" t="s">
        <v>183</v>
      </c>
      <c r="G15" s="589">
        <v>100</v>
      </c>
      <c r="H15" s="486"/>
      <c r="I15" s="474">
        <v>20.68</v>
      </c>
      <c r="J15" s="471">
        <v>5.93</v>
      </c>
      <c r="K15" s="472">
        <v>3.21</v>
      </c>
      <c r="L15" s="670">
        <v>147.82</v>
      </c>
      <c r="M15" s="474">
        <v>0.11</v>
      </c>
      <c r="N15" s="471">
        <v>0.14000000000000001</v>
      </c>
      <c r="O15" s="471">
        <v>1.49</v>
      </c>
      <c r="P15" s="471">
        <v>40</v>
      </c>
      <c r="Q15" s="472">
        <v>0.35</v>
      </c>
      <c r="R15" s="470">
        <v>139.72</v>
      </c>
      <c r="S15" s="471">
        <v>272.8</v>
      </c>
      <c r="T15" s="471">
        <v>62.4</v>
      </c>
      <c r="U15" s="471">
        <v>1.07</v>
      </c>
      <c r="V15" s="471">
        <v>449.59</v>
      </c>
      <c r="W15" s="471">
        <v>0.15429000000000001</v>
      </c>
      <c r="X15" s="471">
        <v>1.66E-2</v>
      </c>
      <c r="Y15" s="472">
        <v>0.72</v>
      </c>
    </row>
    <row r="16" spans="2:25" s="24" customFormat="1" ht="39" customHeight="1" x14ac:dyDescent="0.25">
      <c r="B16" s="244"/>
      <c r="C16" s="508" t="s">
        <v>147</v>
      </c>
      <c r="D16" s="475">
        <v>50</v>
      </c>
      <c r="E16" s="475" t="s">
        <v>55</v>
      </c>
      <c r="F16" s="667" t="s">
        <v>92</v>
      </c>
      <c r="G16" s="588">
        <v>180</v>
      </c>
      <c r="H16" s="516"/>
      <c r="I16" s="517">
        <v>3.94</v>
      </c>
      <c r="J16" s="518">
        <v>9.3699999999999992</v>
      </c>
      <c r="K16" s="519">
        <v>25.88</v>
      </c>
      <c r="L16" s="668">
        <v>204.26</v>
      </c>
      <c r="M16" s="517">
        <v>0.15</v>
      </c>
      <c r="N16" s="518">
        <v>0.14000000000000001</v>
      </c>
      <c r="O16" s="518">
        <v>13.39</v>
      </c>
      <c r="P16" s="518">
        <v>60</v>
      </c>
      <c r="Q16" s="519">
        <v>0.18</v>
      </c>
      <c r="R16" s="669">
        <v>47.81</v>
      </c>
      <c r="S16" s="518">
        <v>108.62</v>
      </c>
      <c r="T16" s="518">
        <v>36.590000000000003</v>
      </c>
      <c r="U16" s="518">
        <v>1.35</v>
      </c>
      <c r="V16" s="518">
        <v>816.43</v>
      </c>
      <c r="W16" s="518">
        <v>9.4000000000000004E-3</v>
      </c>
      <c r="X16" s="518">
        <v>1E-3</v>
      </c>
      <c r="Y16" s="519">
        <v>0.05</v>
      </c>
    </row>
    <row r="17" spans="2:25" s="24" customFormat="1" ht="39" customHeight="1" x14ac:dyDescent="0.25">
      <c r="B17" s="244"/>
      <c r="C17" s="529" t="s">
        <v>152</v>
      </c>
      <c r="D17" s="467">
        <v>51</v>
      </c>
      <c r="E17" s="467" t="s">
        <v>55</v>
      </c>
      <c r="F17" s="671" t="s">
        <v>177</v>
      </c>
      <c r="G17" s="589">
        <v>180</v>
      </c>
      <c r="H17" s="486"/>
      <c r="I17" s="525">
        <v>3.99</v>
      </c>
      <c r="J17" s="526">
        <v>4.57</v>
      </c>
      <c r="K17" s="527">
        <v>31.25</v>
      </c>
      <c r="L17" s="672">
        <v>181.35</v>
      </c>
      <c r="M17" s="525">
        <v>0.18</v>
      </c>
      <c r="N17" s="526">
        <v>0.12</v>
      </c>
      <c r="O17" s="526">
        <v>16.84</v>
      </c>
      <c r="P17" s="526">
        <v>30</v>
      </c>
      <c r="Q17" s="527">
        <v>0.08</v>
      </c>
      <c r="R17" s="673">
        <v>24.13</v>
      </c>
      <c r="S17" s="526">
        <v>108.7</v>
      </c>
      <c r="T17" s="526">
        <v>42.82</v>
      </c>
      <c r="U17" s="526">
        <v>1.74</v>
      </c>
      <c r="V17" s="526">
        <v>996.5</v>
      </c>
      <c r="W17" s="526">
        <v>9.2700000000000005E-3</v>
      </c>
      <c r="X17" s="526">
        <v>6.2E-4</v>
      </c>
      <c r="Y17" s="527">
        <v>0.06</v>
      </c>
    </row>
    <row r="18" spans="2:25" s="14" customFormat="1" ht="39" customHeight="1" x14ac:dyDescent="0.25">
      <c r="B18" s="244"/>
      <c r="C18" s="152"/>
      <c r="D18" s="52">
        <v>107</v>
      </c>
      <c r="E18" s="52" t="s">
        <v>17</v>
      </c>
      <c r="F18" s="252" t="s">
        <v>73</v>
      </c>
      <c r="G18" s="100">
        <v>200</v>
      </c>
      <c r="H18" s="70"/>
      <c r="I18" s="123">
        <v>0.6</v>
      </c>
      <c r="J18" s="16">
        <v>0.2</v>
      </c>
      <c r="K18" s="25">
        <v>23.6</v>
      </c>
      <c r="L18" s="130">
        <v>104</v>
      </c>
      <c r="M18" s="123">
        <v>0.02</v>
      </c>
      <c r="N18" s="16">
        <v>0.02</v>
      </c>
      <c r="O18" s="16">
        <v>171</v>
      </c>
      <c r="P18" s="16">
        <v>20</v>
      </c>
      <c r="Q18" s="25">
        <v>0</v>
      </c>
      <c r="R18" s="15">
        <v>80</v>
      </c>
      <c r="S18" s="16">
        <v>40</v>
      </c>
      <c r="T18" s="16">
        <v>70</v>
      </c>
      <c r="U18" s="16">
        <v>0.8</v>
      </c>
      <c r="V18" s="16">
        <v>266</v>
      </c>
      <c r="W18" s="16">
        <v>0</v>
      </c>
      <c r="X18" s="16">
        <v>0</v>
      </c>
      <c r="Y18" s="25">
        <v>0</v>
      </c>
    </row>
    <row r="19" spans="2:25" s="14" customFormat="1" ht="39" customHeight="1" x14ac:dyDescent="0.25">
      <c r="B19" s="244"/>
      <c r="C19" s="152"/>
      <c r="D19" s="88">
        <v>119</v>
      </c>
      <c r="E19" s="52" t="s">
        <v>13</v>
      </c>
      <c r="F19" s="289" t="s">
        <v>49</v>
      </c>
      <c r="G19" s="52">
        <v>30</v>
      </c>
      <c r="H19" s="52"/>
      <c r="I19" s="15">
        <v>2.2799999999999998</v>
      </c>
      <c r="J19" s="16">
        <v>0.24</v>
      </c>
      <c r="K19" s="25">
        <v>14.76</v>
      </c>
      <c r="L19" s="296">
        <v>70.5</v>
      </c>
      <c r="M19" s="123">
        <v>0.03</v>
      </c>
      <c r="N19" s="16">
        <v>0.01</v>
      </c>
      <c r="O19" s="16">
        <v>0</v>
      </c>
      <c r="P19" s="16">
        <v>0</v>
      </c>
      <c r="Q19" s="25">
        <v>0</v>
      </c>
      <c r="R19" s="123">
        <v>6</v>
      </c>
      <c r="S19" s="16">
        <v>19.5</v>
      </c>
      <c r="T19" s="16">
        <v>4.2</v>
      </c>
      <c r="U19" s="16">
        <v>0.33</v>
      </c>
      <c r="V19" s="16">
        <v>27.9</v>
      </c>
      <c r="W19" s="16">
        <v>1.8E-3</v>
      </c>
      <c r="X19" s="16">
        <v>1E-4</v>
      </c>
      <c r="Y19" s="25">
        <v>4.3499999999999996</v>
      </c>
    </row>
    <row r="20" spans="2:25" s="14" customFormat="1" ht="39" customHeight="1" x14ac:dyDescent="0.25">
      <c r="B20" s="244"/>
      <c r="C20" s="152"/>
      <c r="D20" s="52">
        <v>120</v>
      </c>
      <c r="E20" s="52" t="s">
        <v>14</v>
      </c>
      <c r="F20" s="289" t="s">
        <v>42</v>
      </c>
      <c r="G20" s="52">
        <v>25</v>
      </c>
      <c r="H20" s="162"/>
      <c r="I20" s="123">
        <v>1.65</v>
      </c>
      <c r="J20" s="16">
        <v>0.3</v>
      </c>
      <c r="K20" s="25">
        <v>10.050000000000001</v>
      </c>
      <c r="L20" s="122">
        <v>49.5</v>
      </c>
      <c r="M20" s="123">
        <v>0.04</v>
      </c>
      <c r="N20" s="16">
        <v>0.02</v>
      </c>
      <c r="O20" s="16">
        <v>0</v>
      </c>
      <c r="P20" s="16">
        <v>0</v>
      </c>
      <c r="Q20" s="17">
        <v>0</v>
      </c>
      <c r="R20" s="123">
        <v>7.25</v>
      </c>
      <c r="S20" s="16">
        <v>37.5</v>
      </c>
      <c r="T20" s="16">
        <v>11.75</v>
      </c>
      <c r="U20" s="16">
        <v>0.98</v>
      </c>
      <c r="V20" s="16">
        <v>58.75</v>
      </c>
      <c r="W20" s="16">
        <v>1E-3</v>
      </c>
      <c r="X20" s="16">
        <v>1E-3</v>
      </c>
      <c r="Y20" s="25">
        <v>0</v>
      </c>
    </row>
    <row r="21" spans="2:25" s="14" customFormat="1" ht="39" customHeight="1" x14ac:dyDescent="0.25">
      <c r="B21" s="244"/>
      <c r="C21" s="508" t="s">
        <v>147</v>
      </c>
      <c r="D21" s="476"/>
      <c r="E21" s="475"/>
      <c r="F21" s="538" t="s">
        <v>20</v>
      </c>
      <c r="G21" s="475">
        <f>G12+G13+G14+G16+G18+G19+G20</f>
        <v>885</v>
      </c>
      <c r="H21" s="539"/>
      <c r="I21" s="482">
        <f t="shared" ref="I21:Y21" si="1">I12+I13+I14+I16+I18+I19+I20</f>
        <v>32.970000000000006</v>
      </c>
      <c r="J21" s="479">
        <f t="shared" si="1"/>
        <v>30.23</v>
      </c>
      <c r="K21" s="480">
        <f t="shared" si="1"/>
        <v>101.27000000000001</v>
      </c>
      <c r="L21" s="540">
        <f t="shared" si="1"/>
        <v>817.48</v>
      </c>
      <c r="M21" s="482">
        <f t="shared" si="1"/>
        <v>0.43</v>
      </c>
      <c r="N21" s="478">
        <f t="shared" si="1"/>
        <v>0.45000000000000007</v>
      </c>
      <c r="O21" s="479">
        <f t="shared" si="1"/>
        <v>206.67000000000002</v>
      </c>
      <c r="P21" s="479">
        <f t="shared" si="1"/>
        <v>300</v>
      </c>
      <c r="Q21" s="480">
        <f t="shared" si="1"/>
        <v>0.49999999999999994</v>
      </c>
      <c r="R21" s="482">
        <f t="shared" si="1"/>
        <v>323.55</v>
      </c>
      <c r="S21" s="479">
        <f t="shared" si="1"/>
        <v>555.79999999999995</v>
      </c>
      <c r="T21" s="479">
        <f t="shared" si="1"/>
        <v>219.89</v>
      </c>
      <c r="U21" s="479">
        <f t="shared" si="1"/>
        <v>7.2200000000000006</v>
      </c>
      <c r="V21" s="479">
        <f t="shared" si="1"/>
        <v>1933.21</v>
      </c>
      <c r="W21" s="479">
        <f t="shared" si="1"/>
        <v>0.1222</v>
      </c>
      <c r="X21" s="479">
        <f t="shared" si="1"/>
        <v>1.4100000000000001E-2</v>
      </c>
      <c r="Y21" s="480">
        <f t="shared" si="1"/>
        <v>4.5259999999999998</v>
      </c>
    </row>
    <row r="22" spans="2:25" s="14" customFormat="1" ht="39" customHeight="1" x14ac:dyDescent="0.25">
      <c r="B22" s="244"/>
      <c r="C22" s="508" t="s">
        <v>147</v>
      </c>
      <c r="D22" s="476"/>
      <c r="E22" s="475"/>
      <c r="F22" s="538" t="s">
        <v>21</v>
      </c>
      <c r="G22" s="475"/>
      <c r="H22" s="539"/>
      <c r="I22" s="482"/>
      <c r="J22" s="479"/>
      <c r="K22" s="480"/>
      <c r="L22" s="540">
        <f>L21/27.2</f>
        <v>30.054411764705883</v>
      </c>
      <c r="M22" s="482"/>
      <c r="N22" s="478"/>
      <c r="O22" s="479"/>
      <c r="P22" s="479"/>
      <c r="Q22" s="480"/>
      <c r="R22" s="482"/>
      <c r="S22" s="479"/>
      <c r="T22" s="479"/>
      <c r="U22" s="479"/>
      <c r="V22" s="479"/>
      <c r="W22" s="479"/>
      <c r="X22" s="479"/>
      <c r="Y22" s="480"/>
    </row>
    <row r="23" spans="2:25" s="24" customFormat="1" ht="39" customHeight="1" x14ac:dyDescent="0.25">
      <c r="B23" s="244"/>
      <c r="C23" s="529" t="s">
        <v>152</v>
      </c>
      <c r="D23" s="468"/>
      <c r="E23" s="467"/>
      <c r="F23" s="530" t="s">
        <v>20</v>
      </c>
      <c r="G23" s="489">
        <f>G12+G13+G15+G17+G18+G19+G20</f>
        <v>885</v>
      </c>
      <c r="H23" s="467"/>
      <c r="I23" s="474">
        <f t="shared" ref="I23:Y23" si="2">I12+I13+I15+I17+I18+I19+I20</f>
        <v>38.86</v>
      </c>
      <c r="J23" s="471">
        <f t="shared" si="2"/>
        <v>26.2</v>
      </c>
      <c r="K23" s="472">
        <f t="shared" si="2"/>
        <v>103.38</v>
      </c>
      <c r="L23" s="532">
        <f t="shared" si="2"/>
        <v>811.57999999999993</v>
      </c>
      <c r="M23" s="474">
        <f t="shared" si="2"/>
        <v>0.48000000000000004</v>
      </c>
      <c r="N23" s="471">
        <f t="shared" si="2"/>
        <v>0.45000000000000007</v>
      </c>
      <c r="O23" s="471">
        <f t="shared" si="2"/>
        <v>209.18</v>
      </c>
      <c r="P23" s="471">
        <f t="shared" si="2"/>
        <v>290</v>
      </c>
      <c r="Q23" s="472">
        <f t="shared" si="2"/>
        <v>0.46</v>
      </c>
      <c r="R23" s="474">
        <f t="shared" si="2"/>
        <v>332.74</v>
      </c>
      <c r="S23" s="471">
        <f t="shared" si="2"/>
        <v>623.16000000000008</v>
      </c>
      <c r="T23" s="471">
        <f t="shared" si="2"/>
        <v>241.61999999999998</v>
      </c>
      <c r="U23" s="471">
        <f t="shared" si="2"/>
        <v>7.75</v>
      </c>
      <c r="V23" s="471">
        <f t="shared" si="2"/>
        <v>2141.58</v>
      </c>
      <c r="W23" s="471">
        <f t="shared" si="2"/>
        <v>0.17636000000000002</v>
      </c>
      <c r="X23" s="471">
        <f t="shared" si="2"/>
        <v>1.932E-2</v>
      </c>
      <c r="Y23" s="472">
        <f t="shared" si="2"/>
        <v>5.1659999999999995</v>
      </c>
    </row>
    <row r="24" spans="2:25" s="24" customFormat="1" ht="39" customHeight="1" thickBot="1" x14ac:dyDescent="0.3">
      <c r="B24" s="245"/>
      <c r="C24" s="652" t="s">
        <v>152</v>
      </c>
      <c r="D24" s="637"/>
      <c r="E24" s="493"/>
      <c r="F24" s="653" t="s">
        <v>21</v>
      </c>
      <c r="G24" s="493"/>
      <c r="H24" s="493"/>
      <c r="I24" s="572"/>
      <c r="J24" s="573"/>
      <c r="K24" s="574"/>
      <c r="L24" s="654">
        <f>L23/27.2</f>
        <v>29.837499999999999</v>
      </c>
      <c r="M24" s="572"/>
      <c r="N24" s="573"/>
      <c r="O24" s="573"/>
      <c r="P24" s="573"/>
      <c r="Q24" s="574"/>
      <c r="R24" s="572"/>
      <c r="S24" s="573"/>
      <c r="T24" s="573"/>
      <c r="U24" s="573"/>
      <c r="V24" s="573"/>
      <c r="W24" s="573"/>
      <c r="X24" s="573"/>
      <c r="Y24" s="574"/>
    </row>
    <row r="25" spans="2:25" x14ac:dyDescent="0.25">
      <c r="B25" s="2"/>
      <c r="C25" s="2"/>
      <c r="D25" s="89"/>
      <c r="E25" s="20"/>
      <c r="F25" s="20"/>
      <c r="G25" s="20"/>
      <c r="H25" s="90"/>
      <c r="I25" s="91"/>
      <c r="J25" s="90"/>
      <c r="K25" s="20"/>
      <c r="L25" s="92"/>
      <c r="M25" s="20"/>
      <c r="N25" s="20"/>
      <c r="O25" s="20"/>
      <c r="P25" s="93"/>
      <c r="Q25" s="93"/>
      <c r="R25" s="93"/>
      <c r="S25" s="93"/>
      <c r="T25" s="93"/>
    </row>
    <row r="26" spans="2:25" ht="18.75" x14ac:dyDescent="0.25">
      <c r="B26" s="125"/>
      <c r="C26" s="125"/>
      <c r="D26" s="128"/>
      <c r="E26" s="125"/>
      <c r="F26" s="126"/>
      <c r="G26" s="19"/>
      <c r="H26" s="11"/>
      <c r="I26" s="11"/>
      <c r="J26" s="11"/>
      <c r="K26" s="11"/>
    </row>
    <row r="27" spans="2:25" ht="18.75" x14ac:dyDescent="0.25">
      <c r="B27" s="502" t="s">
        <v>149</v>
      </c>
      <c r="C27" s="503"/>
      <c r="D27" s="504"/>
      <c r="E27" s="504"/>
      <c r="G27" s="19"/>
      <c r="H27" s="11"/>
      <c r="I27" s="11"/>
      <c r="J27" s="11"/>
      <c r="K27" s="11"/>
    </row>
    <row r="28" spans="2:25" ht="18.75" x14ac:dyDescent="0.25">
      <c r="B28" s="505" t="s">
        <v>150</v>
      </c>
      <c r="C28" s="506"/>
      <c r="D28" s="507"/>
      <c r="E28" s="507"/>
      <c r="F28" s="18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1"/>
  <sheetViews>
    <sheetView topLeftCell="F13" zoomScale="68" zoomScaleNormal="68" workbookViewId="0">
      <selection activeCell="F21" sqref="F21"/>
    </sheetView>
  </sheetViews>
  <sheetFormatPr defaultRowHeight="15" x14ac:dyDescent="0.25"/>
  <cols>
    <col min="2" max="2" width="16.85546875" customWidth="1"/>
    <col min="3" max="4" width="15.7109375" style="5" customWidth="1"/>
    <col min="5" max="5" width="24.42578125" style="5" customWidth="1"/>
    <col min="6" max="6" width="65.7109375" customWidth="1"/>
    <col min="7" max="7" width="18.5703125" customWidth="1"/>
    <col min="8" max="8" width="15.7109375" customWidth="1"/>
    <col min="10" max="10" width="11.28515625" customWidth="1"/>
    <col min="11" max="11" width="16" customWidth="1"/>
    <col min="12" max="12" width="24.28515625" customWidth="1"/>
    <col min="13" max="13" width="15.5703125" customWidth="1"/>
    <col min="14" max="14" width="14.140625" customWidth="1"/>
    <col min="16" max="16" width="10.28515625" customWidth="1"/>
    <col min="17" max="17" width="9.85546875" customWidth="1"/>
    <col min="23" max="23" width="14.140625" customWidth="1"/>
    <col min="24" max="24" width="11.140625" bestFit="1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16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104"/>
      <c r="E3" s="104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30.75" customHeight="1" thickBot="1" x14ac:dyDescent="0.3">
      <c r="B4" s="704" t="s">
        <v>0</v>
      </c>
      <c r="C4" s="720"/>
      <c r="D4" s="693" t="s">
        <v>108</v>
      </c>
      <c r="E4" s="704" t="s">
        <v>37</v>
      </c>
      <c r="F4" s="720" t="s">
        <v>36</v>
      </c>
      <c r="G4" s="720" t="s">
        <v>25</v>
      </c>
      <c r="H4" s="720" t="s">
        <v>35</v>
      </c>
      <c r="I4" s="690" t="s">
        <v>22</v>
      </c>
      <c r="J4" s="711"/>
      <c r="K4" s="712"/>
      <c r="L4" s="693" t="s">
        <v>109</v>
      </c>
      <c r="M4" s="690" t="s">
        <v>23</v>
      </c>
      <c r="N4" s="691"/>
      <c r="O4" s="757"/>
      <c r="P4" s="757"/>
      <c r="Q4" s="758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5" s="14" customFormat="1" ht="31.5" thickBot="1" x14ac:dyDescent="0.3">
      <c r="B5" s="705"/>
      <c r="C5" s="705"/>
      <c r="D5" s="698"/>
      <c r="E5" s="705"/>
      <c r="F5" s="705"/>
      <c r="G5" s="705"/>
      <c r="H5" s="705"/>
      <c r="I5" s="209" t="s">
        <v>26</v>
      </c>
      <c r="J5" s="188" t="s">
        <v>27</v>
      </c>
      <c r="K5" s="228" t="s">
        <v>28</v>
      </c>
      <c r="L5" s="698"/>
      <c r="M5" s="196" t="s">
        <v>29</v>
      </c>
      <c r="N5" s="209" t="s">
        <v>83</v>
      </c>
      <c r="O5" s="320" t="s">
        <v>30</v>
      </c>
      <c r="P5" s="229" t="s">
        <v>84</v>
      </c>
      <c r="Q5" s="320" t="s">
        <v>85</v>
      </c>
      <c r="R5" s="214" t="s">
        <v>31</v>
      </c>
      <c r="S5" s="188" t="s">
        <v>32</v>
      </c>
      <c r="T5" s="214" t="s">
        <v>33</v>
      </c>
      <c r="U5" s="188" t="s">
        <v>34</v>
      </c>
      <c r="V5" s="195" t="s">
        <v>86</v>
      </c>
      <c r="W5" s="196" t="s">
        <v>87</v>
      </c>
      <c r="X5" s="196" t="s">
        <v>88</v>
      </c>
      <c r="Y5" s="111" t="s">
        <v>89</v>
      </c>
    </row>
    <row r="6" spans="2:25" s="14" customFormat="1" ht="39" customHeight="1" x14ac:dyDescent="0.25">
      <c r="B6" s="239" t="s">
        <v>5</v>
      </c>
      <c r="C6" s="63"/>
      <c r="D6" s="116">
        <v>1</v>
      </c>
      <c r="E6" s="70" t="s">
        <v>19</v>
      </c>
      <c r="F6" s="159" t="s">
        <v>11</v>
      </c>
      <c r="G6" s="213">
        <v>20</v>
      </c>
      <c r="H6" s="70"/>
      <c r="I6" s="143">
        <v>4.6399999999999997</v>
      </c>
      <c r="J6" s="26">
        <v>5.9</v>
      </c>
      <c r="K6" s="27">
        <v>0</v>
      </c>
      <c r="L6" s="298">
        <v>72.8</v>
      </c>
      <c r="M6" s="143">
        <v>0.01</v>
      </c>
      <c r="N6" s="26">
        <v>0.06</v>
      </c>
      <c r="O6" s="26">
        <v>0.14000000000000001</v>
      </c>
      <c r="P6" s="26">
        <v>60</v>
      </c>
      <c r="Q6" s="27">
        <v>0.19</v>
      </c>
      <c r="R6" s="282">
        <v>0.1</v>
      </c>
      <c r="S6" s="26">
        <v>176</v>
      </c>
      <c r="T6" s="26">
        <v>100</v>
      </c>
      <c r="U6" s="26">
        <v>7</v>
      </c>
      <c r="V6" s="26">
        <v>0.2</v>
      </c>
      <c r="W6" s="26">
        <v>17.600000000000001</v>
      </c>
      <c r="X6" s="26">
        <v>0</v>
      </c>
      <c r="Y6" s="27">
        <v>0</v>
      </c>
    </row>
    <row r="7" spans="2:25" s="14" customFormat="1" ht="39" customHeight="1" x14ac:dyDescent="0.25">
      <c r="B7" s="239"/>
      <c r="C7" s="217"/>
      <c r="D7" s="52">
        <v>269</v>
      </c>
      <c r="E7" s="38" t="s">
        <v>9</v>
      </c>
      <c r="F7" s="67" t="s">
        <v>101</v>
      </c>
      <c r="G7" s="222">
        <v>100</v>
      </c>
      <c r="H7" s="52"/>
      <c r="I7" s="123">
        <v>15.49</v>
      </c>
      <c r="J7" s="16">
        <v>17.98</v>
      </c>
      <c r="K7" s="25">
        <v>5.79</v>
      </c>
      <c r="L7" s="296">
        <v>249.12</v>
      </c>
      <c r="M7" s="123">
        <v>7.0000000000000007E-2</v>
      </c>
      <c r="N7" s="16">
        <v>0.12</v>
      </c>
      <c r="O7" s="16">
        <v>2.48</v>
      </c>
      <c r="P7" s="16">
        <v>40</v>
      </c>
      <c r="Q7" s="25">
        <v>0</v>
      </c>
      <c r="R7" s="15">
        <v>14.24</v>
      </c>
      <c r="S7" s="16">
        <v>125.49</v>
      </c>
      <c r="T7" s="16">
        <v>18.600000000000001</v>
      </c>
      <c r="U7" s="16">
        <v>1.2</v>
      </c>
      <c r="V7" s="16">
        <v>240.39</v>
      </c>
      <c r="W7" s="16">
        <v>3.82E-3</v>
      </c>
      <c r="X7" s="16">
        <v>4.6999999999999999E-4</v>
      </c>
      <c r="Y7" s="25">
        <v>0.1</v>
      </c>
    </row>
    <row r="8" spans="2:25" s="24" customFormat="1" ht="39" customHeight="1" x14ac:dyDescent="0.25">
      <c r="B8" s="217"/>
      <c r="C8" s="68"/>
      <c r="D8" s="116">
        <v>64</v>
      </c>
      <c r="E8" s="70" t="s">
        <v>44</v>
      </c>
      <c r="F8" s="67" t="s">
        <v>58</v>
      </c>
      <c r="G8" s="281">
        <v>180</v>
      </c>
      <c r="H8" s="70"/>
      <c r="I8" s="110">
        <v>8.11</v>
      </c>
      <c r="J8" s="32">
        <v>4.72</v>
      </c>
      <c r="K8" s="86">
        <v>49.54</v>
      </c>
      <c r="L8" s="88">
        <v>272.97000000000003</v>
      </c>
      <c r="M8" s="110">
        <v>0.1</v>
      </c>
      <c r="N8" s="32">
        <v>0.03</v>
      </c>
      <c r="O8" s="32">
        <v>0</v>
      </c>
      <c r="P8" s="32">
        <v>20</v>
      </c>
      <c r="Q8" s="86">
        <v>0.08</v>
      </c>
      <c r="R8" s="87">
        <v>15.86</v>
      </c>
      <c r="S8" s="32">
        <v>60.92</v>
      </c>
      <c r="T8" s="32">
        <v>10.95</v>
      </c>
      <c r="U8" s="32">
        <v>1.1100000000000001</v>
      </c>
      <c r="V8" s="32">
        <v>86.99</v>
      </c>
      <c r="W8" s="32">
        <v>1.0499999999999999E-3</v>
      </c>
      <c r="X8" s="32">
        <v>5.0000000000000001E-4</v>
      </c>
      <c r="Y8" s="86">
        <v>0.02</v>
      </c>
    </row>
    <row r="9" spans="2:25" s="24" customFormat="1" ht="39" customHeight="1" x14ac:dyDescent="0.25">
      <c r="B9" s="217"/>
      <c r="C9" s="68"/>
      <c r="D9" s="58">
        <v>98</v>
      </c>
      <c r="E9" s="70" t="s">
        <v>17</v>
      </c>
      <c r="F9" s="67" t="s">
        <v>16</v>
      </c>
      <c r="G9" s="281">
        <v>200</v>
      </c>
      <c r="H9" s="276"/>
      <c r="I9" s="123">
        <v>0.37</v>
      </c>
      <c r="J9" s="16">
        <v>0</v>
      </c>
      <c r="K9" s="25">
        <v>14.85</v>
      </c>
      <c r="L9" s="296">
        <v>59.48</v>
      </c>
      <c r="M9" s="123">
        <v>0</v>
      </c>
      <c r="N9" s="16">
        <v>0</v>
      </c>
      <c r="O9" s="16">
        <v>0</v>
      </c>
      <c r="P9" s="16">
        <v>0</v>
      </c>
      <c r="Q9" s="25">
        <v>0</v>
      </c>
      <c r="R9" s="15">
        <v>0.21</v>
      </c>
      <c r="S9" s="16">
        <v>0</v>
      </c>
      <c r="T9" s="16">
        <v>0</v>
      </c>
      <c r="U9" s="16">
        <v>0.02</v>
      </c>
      <c r="V9" s="16">
        <v>0.2</v>
      </c>
      <c r="W9" s="16">
        <v>0</v>
      </c>
      <c r="X9" s="16">
        <v>0</v>
      </c>
      <c r="Y9" s="86">
        <v>0</v>
      </c>
    </row>
    <row r="10" spans="2:25" s="24" customFormat="1" ht="39" customHeight="1" x14ac:dyDescent="0.25">
      <c r="B10" s="217"/>
      <c r="C10" s="60"/>
      <c r="D10" s="160">
        <v>119</v>
      </c>
      <c r="E10" s="70" t="s">
        <v>13</v>
      </c>
      <c r="F10" s="50" t="s">
        <v>49</v>
      </c>
      <c r="G10" s="58">
        <v>30</v>
      </c>
      <c r="H10" s="38"/>
      <c r="I10" s="123">
        <v>2.2799999999999998</v>
      </c>
      <c r="J10" s="16">
        <v>0.24</v>
      </c>
      <c r="K10" s="25">
        <v>14.76</v>
      </c>
      <c r="L10" s="296">
        <v>70.5</v>
      </c>
      <c r="M10" s="123">
        <v>0.03</v>
      </c>
      <c r="N10" s="16">
        <v>0.01</v>
      </c>
      <c r="O10" s="16">
        <v>0</v>
      </c>
      <c r="P10" s="16">
        <v>0</v>
      </c>
      <c r="Q10" s="25">
        <v>0</v>
      </c>
      <c r="R10" s="15">
        <v>6</v>
      </c>
      <c r="S10" s="16">
        <v>19.5</v>
      </c>
      <c r="T10" s="16">
        <v>4.2</v>
      </c>
      <c r="U10" s="16">
        <v>0.33</v>
      </c>
      <c r="V10" s="16">
        <v>27.9</v>
      </c>
      <c r="W10" s="16">
        <v>1.8E-3</v>
      </c>
      <c r="X10" s="16">
        <v>1E-4</v>
      </c>
      <c r="Y10" s="25">
        <v>4.3499999999999996</v>
      </c>
    </row>
    <row r="11" spans="2:25" s="24" customFormat="1" ht="39" customHeight="1" x14ac:dyDescent="0.25">
      <c r="B11" s="217"/>
      <c r="C11" s="52"/>
      <c r="D11" s="52">
        <v>120</v>
      </c>
      <c r="E11" s="52" t="s">
        <v>14</v>
      </c>
      <c r="F11" s="84" t="s">
        <v>12</v>
      </c>
      <c r="G11" s="52">
        <v>20</v>
      </c>
      <c r="H11" s="181"/>
      <c r="I11" s="123">
        <v>1.32</v>
      </c>
      <c r="J11" s="16">
        <v>0.24</v>
      </c>
      <c r="K11" s="25">
        <v>8.0399999999999991</v>
      </c>
      <c r="L11" s="296">
        <v>39.6</v>
      </c>
      <c r="M11" s="123">
        <v>0.03</v>
      </c>
      <c r="N11" s="16">
        <v>0.02</v>
      </c>
      <c r="O11" s="16">
        <v>0</v>
      </c>
      <c r="P11" s="16">
        <v>0</v>
      </c>
      <c r="Q11" s="25">
        <v>0</v>
      </c>
      <c r="R11" s="15">
        <v>5.8</v>
      </c>
      <c r="S11" s="16">
        <v>30</v>
      </c>
      <c r="T11" s="16">
        <v>9.4</v>
      </c>
      <c r="U11" s="16">
        <v>0.78</v>
      </c>
      <c r="V11" s="16">
        <v>47</v>
      </c>
      <c r="W11" s="16">
        <v>8.0000000000000004E-4</v>
      </c>
      <c r="X11" s="16">
        <v>1.1000000000000001E-3</v>
      </c>
      <c r="Y11" s="25">
        <v>1.2E-2</v>
      </c>
    </row>
    <row r="12" spans="2:25" s="24" customFormat="1" ht="39" customHeight="1" x14ac:dyDescent="0.25">
      <c r="B12" s="217"/>
      <c r="C12" s="68"/>
      <c r="D12" s="38"/>
      <c r="E12" s="70"/>
      <c r="F12" s="65" t="s">
        <v>20</v>
      </c>
      <c r="G12" s="203">
        <f>SUM(G6:G11)</f>
        <v>550</v>
      </c>
      <c r="H12" s="158"/>
      <c r="I12" s="172">
        <f t="shared" ref="I12:X12" si="0">SUM(I6:I11)</f>
        <v>32.21</v>
      </c>
      <c r="J12" s="31">
        <f t="shared" si="0"/>
        <v>29.08</v>
      </c>
      <c r="K12" s="119">
        <f t="shared" si="0"/>
        <v>92.97999999999999</v>
      </c>
      <c r="L12" s="165">
        <f>SUM(L6:L11)</f>
        <v>764.47000000000014</v>
      </c>
      <c r="M12" s="172">
        <f t="shared" si="0"/>
        <v>0.24</v>
      </c>
      <c r="N12" s="31">
        <f t="shared" si="0"/>
        <v>0.24</v>
      </c>
      <c r="O12" s="31">
        <f t="shared" si="0"/>
        <v>2.62</v>
      </c>
      <c r="P12" s="31">
        <f t="shared" si="0"/>
        <v>120</v>
      </c>
      <c r="Q12" s="119">
        <f t="shared" si="0"/>
        <v>0.27</v>
      </c>
      <c r="R12" s="168">
        <f t="shared" si="0"/>
        <v>42.209999999999994</v>
      </c>
      <c r="S12" s="31">
        <f t="shared" si="0"/>
        <v>411.91</v>
      </c>
      <c r="T12" s="31">
        <f t="shared" si="0"/>
        <v>143.14999999999998</v>
      </c>
      <c r="U12" s="31">
        <f t="shared" si="0"/>
        <v>10.439999999999998</v>
      </c>
      <c r="V12" s="31">
        <f t="shared" si="0"/>
        <v>402.67999999999995</v>
      </c>
      <c r="W12" s="31">
        <f t="shared" si="0"/>
        <v>17.607470000000003</v>
      </c>
      <c r="X12" s="31">
        <f t="shared" si="0"/>
        <v>2.1700000000000001E-3</v>
      </c>
      <c r="Y12" s="119">
        <f>SUM(Y6:Y11)</f>
        <v>4.4819999999999993</v>
      </c>
    </row>
    <row r="13" spans="2:25" s="24" customFormat="1" ht="39" customHeight="1" thickBot="1" x14ac:dyDescent="0.3">
      <c r="B13" s="217"/>
      <c r="C13" s="68"/>
      <c r="D13" s="112"/>
      <c r="E13" s="71"/>
      <c r="F13" s="219" t="s">
        <v>21</v>
      </c>
      <c r="G13" s="218"/>
      <c r="H13" s="71"/>
      <c r="I13" s="82"/>
      <c r="J13" s="28"/>
      <c r="K13" s="41"/>
      <c r="L13" s="350">
        <f>L12/27.2</f>
        <v>28.10551470588236</v>
      </c>
      <c r="M13" s="82"/>
      <c r="N13" s="28"/>
      <c r="O13" s="28"/>
      <c r="P13" s="28"/>
      <c r="Q13" s="41"/>
      <c r="R13" s="64"/>
      <c r="S13" s="28"/>
      <c r="T13" s="28"/>
      <c r="U13" s="28"/>
      <c r="V13" s="28"/>
      <c r="W13" s="28"/>
      <c r="X13" s="28"/>
      <c r="Y13" s="41"/>
    </row>
    <row r="14" spans="2:25" s="14" customFormat="1" ht="39" customHeight="1" x14ac:dyDescent="0.25">
      <c r="B14" s="238" t="s">
        <v>6</v>
      </c>
      <c r="C14" s="103"/>
      <c r="D14" s="167">
        <v>24</v>
      </c>
      <c r="E14" s="243" t="s">
        <v>19</v>
      </c>
      <c r="F14" s="216" t="s">
        <v>81</v>
      </c>
      <c r="G14" s="284">
        <v>150</v>
      </c>
      <c r="H14" s="63"/>
      <c r="I14" s="282">
        <v>0.6</v>
      </c>
      <c r="J14" s="26">
        <v>0.6</v>
      </c>
      <c r="K14" s="164">
        <v>14.7</v>
      </c>
      <c r="L14" s="291">
        <v>70.5</v>
      </c>
      <c r="M14" s="192">
        <v>0.05</v>
      </c>
      <c r="N14" s="192">
        <v>0.03</v>
      </c>
      <c r="O14" s="193">
        <v>15</v>
      </c>
      <c r="P14" s="193">
        <v>0</v>
      </c>
      <c r="Q14" s="189">
        <v>0</v>
      </c>
      <c r="R14" s="282">
        <v>24</v>
      </c>
      <c r="S14" s="26">
        <v>16.5</v>
      </c>
      <c r="T14" s="26">
        <v>13.5</v>
      </c>
      <c r="U14" s="26">
        <v>3.3</v>
      </c>
      <c r="V14" s="26">
        <v>417</v>
      </c>
      <c r="W14" s="26">
        <v>3.0000000000000001E-3</v>
      </c>
      <c r="X14" s="26">
        <v>4.4999999999999999E-4</v>
      </c>
      <c r="Y14" s="25">
        <v>0.01</v>
      </c>
    </row>
    <row r="15" spans="2:25" s="14" customFormat="1" ht="39" customHeight="1" x14ac:dyDescent="0.25">
      <c r="B15" s="239"/>
      <c r="C15" s="68"/>
      <c r="D15" s="38">
        <v>272</v>
      </c>
      <c r="E15" s="52" t="s">
        <v>8</v>
      </c>
      <c r="F15" s="67" t="s">
        <v>103</v>
      </c>
      <c r="G15" s="100">
        <v>250</v>
      </c>
      <c r="H15" s="70"/>
      <c r="I15" s="110">
        <v>6.89</v>
      </c>
      <c r="J15" s="32">
        <v>6.04</v>
      </c>
      <c r="K15" s="86">
        <v>18.09</v>
      </c>
      <c r="L15" s="88">
        <v>154.22999999999999</v>
      </c>
      <c r="M15" s="15">
        <v>0.1</v>
      </c>
      <c r="N15" s="15">
        <v>0.08</v>
      </c>
      <c r="O15" s="16">
        <v>6.46</v>
      </c>
      <c r="P15" s="16">
        <v>130</v>
      </c>
      <c r="Q15" s="17">
        <v>0.01</v>
      </c>
      <c r="R15" s="123">
        <v>18.170000000000002</v>
      </c>
      <c r="S15" s="16">
        <v>87.08</v>
      </c>
      <c r="T15" s="290">
        <v>24.11</v>
      </c>
      <c r="U15" s="16">
        <v>1.1100000000000001</v>
      </c>
      <c r="V15" s="16">
        <v>420.32</v>
      </c>
      <c r="W15" s="16">
        <v>4.79E-3</v>
      </c>
      <c r="X15" s="16">
        <v>2.4000000000000001E-4</v>
      </c>
      <c r="Y15" s="86">
        <v>0.06</v>
      </c>
    </row>
    <row r="16" spans="2:25" s="24" customFormat="1" ht="39" customHeight="1" x14ac:dyDescent="0.25">
      <c r="B16" s="244"/>
      <c r="C16" s="665" t="s">
        <v>147</v>
      </c>
      <c r="D16" s="476">
        <v>336</v>
      </c>
      <c r="E16" s="475" t="s">
        <v>9</v>
      </c>
      <c r="F16" s="599" t="s">
        <v>145</v>
      </c>
      <c r="G16" s="588">
        <v>100</v>
      </c>
      <c r="H16" s="516"/>
      <c r="I16" s="674">
        <v>17.920000000000002</v>
      </c>
      <c r="J16" s="675">
        <v>16.39</v>
      </c>
      <c r="K16" s="676">
        <v>7.98</v>
      </c>
      <c r="L16" s="677">
        <v>252.36</v>
      </c>
      <c r="M16" s="674">
        <v>7.0000000000000007E-2</v>
      </c>
      <c r="N16" s="678">
        <v>0.14000000000000001</v>
      </c>
      <c r="O16" s="675">
        <v>1.75</v>
      </c>
      <c r="P16" s="675">
        <v>40</v>
      </c>
      <c r="Q16" s="676">
        <v>0.15</v>
      </c>
      <c r="R16" s="674">
        <v>87.7</v>
      </c>
      <c r="S16" s="675">
        <v>183.09</v>
      </c>
      <c r="T16" s="675">
        <v>22.63</v>
      </c>
      <c r="U16" s="675">
        <v>1.77</v>
      </c>
      <c r="V16" s="675">
        <v>246.63</v>
      </c>
      <c r="W16" s="675">
        <v>5.0000000000000001E-3</v>
      </c>
      <c r="X16" s="675">
        <v>2E-3</v>
      </c>
      <c r="Y16" s="676">
        <v>0.08</v>
      </c>
    </row>
    <row r="17" spans="2:25" s="24" customFormat="1" ht="39" customHeight="1" x14ac:dyDescent="0.25">
      <c r="B17" s="244"/>
      <c r="C17" s="679" t="s">
        <v>152</v>
      </c>
      <c r="D17" s="467">
        <v>126</v>
      </c>
      <c r="E17" s="468" t="s">
        <v>66</v>
      </c>
      <c r="F17" s="680" t="s">
        <v>161</v>
      </c>
      <c r="G17" s="467">
        <v>100</v>
      </c>
      <c r="H17" s="468"/>
      <c r="I17" s="474">
        <v>18.91</v>
      </c>
      <c r="J17" s="471">
        <v>19.04</v>
      </c>
      <c r="K17" s="472">
        <v>3.84</v>
      </c>
      <c r="L17" s="497">
        <v>263.23</v>
      </c>
      <c r="M17" s="474">
        <v>0.06</v>
      </c>
      <c r="N17" s="471">
        <v>0.14000000000000001</v>
      </c>
      <c r="O17" s="471">
        <v>1.1599999999999999</v>
      </c>
      <c r="P17" s="471">
        <v>10</v>
      </c>
      <c r="Q17" s="472">
        <v>0.04</v>
      </c>
      <c r="R17" s="470">
        <v>34.25</v>
      </c>
      <c r="S17" s="471">
        <v>193.96</v>
      </c>
      <c r="T17" s="471">
        <v>25.08</v>
      </c>
      <c r="U17" s="471">
        <v>2.64</v>
      </c>
      <c r="V17" s="471">
        <v>340.14</v>
      </c>
      <c r="W17" s="471">
        <v>8.9300000000000004E-3</v>
      </c>
      <c r="X17" s="471">
        <v>2.7999999999999998E-4</v>
      </c>
      <c r="Y17" s="472">
        <v>7.0000000000000007E-2</v>
      </c>
    </row>
    <row r="18" spans="2:25" s="24" customFormat="1" ht="39" customHeight="1" x14ac:dyDescent="0.25">
      <c r="B18" s="244"/>
      <c r="C18" s="52"/>
      <c r="D18" s="52">
        <v>53</v>
      </c>
      <c r="E18" s="52" t="s">
        <v>55</v>
      </c>
      <c r="F18" s="452" t="s">
        <v>52</v>
      </c>
      <c r="G18" s="38">
        <v>180</v>
      </c>
      <c r="H18" s="52"/>
      <c r="I18" s="87">
        <v>4.01</v>
      </c>
      <c r="J18" s="32">
        <v>5.89</v>
      </c>
      <c r="K18" s="33">
        <v>40.72</v>
      </c>
      <c r="L18" s="88">
        <v>229.79</v>
      </c>
      <c r="M18" s="87">
        <v>0.04</v>
      </c>
      <c r="N18" s="87">
        <v>0.03</v>
      </c>
      <c r="O18" s="32">
        <v>0</v>
      </c>
      <c r="P18" s="32">
        <v>20</v>
      </c>
      <c r="Q18" s="33">
        <v>0.11</v>
      </c>
      <c r="R18" s="110">
        <v>7.55</v>
      </c>
      <c r="S18" s="32">
        <v>80.81</v>
      </c>
      <c r="T18" s="294">
        <v>26.19</v>
      </c>
      <c r="U18" s="32">
        <v>0.55000000000000004</v>
      </c>
      <c r="V18" s="32">
        <v>51.93</v>
      </c>
      <c r="W18" s="32">
        <v>7.6000000000000004E-4</v>
      </c>
      <c r="X18" s="32">
        <v>8.0000000000000002E-3</v>
      </c>
      <c r="Y18" s="25">
        <v>0.03</v>
      </c>
    </row>
    <row r="19" spans="2:25" s="14" customFormat="1" ht="39" customHeight="1" x14ac:dyDescent="0.25">
      <c r="B19" s="240"/>
      <c r="C19" s="43"/>
      <c r="D19" s="58">
        <v>101</v>
      </c>
      <c r="E19" s="52" t="s">
        <v>17</v>
      </c>
      <c r="F19" s="67" t="s">
        <v>56</v>
      </c>
      <c r="G19" s="100">
        <v>200</v>
      </c>
      <c r="H19" s="38"/>
      <c r="I19" s="123">
        <v>0.64</v>
      </c>
      <c r="J19" s="16">
        <v>0.25</v>
      </c>
      <c r="K19" s="25">
        <v>16.059999999999999</v>
      </c>
      <c r="L19" s="77">
        <v>79.849999999999994</v>
      </c>
      <c r="M19" s="15">
        <v>0.01</v>
      </c>
      <c r="N19" s="15">
        <v>0.05</v>
      </c>
      <c r="O19" s="16">
        <v>0.05</v>
      </c>
      <c r="P19" s="16">
        <v>100</v>
      </c>
      <c r="Q19" s="17">
        <v>0</v>
      </c>
      <c r="R19" s="123">
        <v>10.77</v>
      </c>
      <c r="S19" s="16">
        <v>2.96</v>
      </c>
      <c r="T19" s="16">
        <v>2.96</v>
      </c>
      <c r="U19" s="16">
        <v>0.54</v>
      </c>
      <c r="V19" s="16">
        <v>8.5000000000000006E-3</v>
      </c>
      <c r="W19" s="16">
        <v>0</v>
      </c>
      <c r="X19" s="16">
        <v>0</v>
      </c>
      <c r="Y19" s="25">
        <v>0</v>
      </c>
    </row>
    <row r="20" spans="2:25" s="14" customFormat="1" ht="39" customHeight="1" x14ac:dyDescent="0.25">
      <c r="B20" s="240"/>
      <c r="C20" s="43"/>
      <c r="D20" s="160">
        <v>119</v>
      </c>
      <c r="E20" s="70" t="s">
        <v>13</v>
      </c>
      <c r="F20" s="50" t="s">
        <v>49</v>
      </c>
      <c r="G20" s="52">
        <v>20</v>
      </c>
      <c r="H20" s="38"/>
      <c r="I20" s="123">
        <v>1.52</v>
      </c>
      <c r="J20" s="16">
        <v>0.16</v>
      </c>
      <c r="K20" s="25">
        <v>9.84</v>
      </c>
      <c r="L20" s="77">
        <v>47</v>
      </c>
      <c r="M20" s="123">
        <v>0.02</v>
      </c>
      <c r="N20" s="16">
        <v>0.01</v>
      </c>
      <c r="O20" s="16">
        <v>0</v>
      </c>
      <c r="P20" s="16">
        <v>0</v>
      </c>
      <c r="Q20" s="25">
        <v>0</v>
      </c>
      <c r="R20" s="123">
        <v>4</v>
      </c>
      <c r="S20" s="16">
        <v>13</v>
      </c>
      <c r="T20" s="16">
        <v>2.8</v>
      </c>
      <c r="U20" s="16">
        <v>0.22</v>
      </c>
      <c r="V20" s="16">
        <v>18.600000000000001</v>
      </c>
      <c r="W20" s="16">
        <v>6.4000000000000005E-4</v>
      </c>
      <c r="X20" s="16">
        <v>1.1999999999999999E-3</v>
      </c>
      <c r="Y20" s="25">
        <v>2.9</v>
      </c>
    </row>
    <row r="21" spans="2:25" s="14" customFormat="1" ht="39" customHeight="1" x14ac:dyDescent="0.25">
      <c r="B21" s="240"/>
      <c r="C21" s="52"/>
      <c r="D21" s="52">
        <v>120</v>
      </c>
      <c r="E21" s="52" t="s">
        <v>14</v>
      </c>
      <c r="F21" s="84" t="s">
        <v>12</v>
      </c>
      <c r="G21" s="52">
        <v>20</v>
      </c>
      <c r="H21" s="181"/>
      <c r="I21" s="123">
        <v>1.32</v>
      </c>
      <c r="J21" s="16">
        <v>0.24</v>
      </c>
      <c r="K21" s="25">
        <v>8.0399999999999991</v>
      </c>
      <c r="L21" s="175">
        <v>39.6</v>
      </c>
      <c r="M21" s="123">
        <v>0.03</v>
      </c>
      <c r="N21" s="16">
        <v>0.02</v>
      </c>
      <c r="O21" s="16">
        <v>0</v>
      </c>
      <c r="P21" s="16">
        <v>0</v>
      </c>
      <c r="Q21" s="25">
        <v>0</v>
      </c>
      <c r="R21" s="123">
        <v>5.8</v>
      </c>
      <c r="S21" s="16">
        <v>30</v>
      </c>
      <c r="T21" s="16">
        <v>9.4</v>
      </c>
      <c r="U21" s="16">
        <v>0.78</v>
      </c>
      <c r="V21" s="16">
        <v>47</v>
      </c>
      <c r="W21" s="16">
        <v>8.0000000000000004E-4</v>
      </c>
      <c r="X21" s="16">
        <v>1.1000000000000001E-3</v>
      </c>
      <c r="Y21" s="25">
        <v>1.2E-2</v>
      </c>
    </row>
    <row r="22" spans="2:25" s="14" customFormat="1" ht="39" customHeight="1" x14ac:dyDescent="0.25">
      <c r="B22" s="240"/>
      <c r="C22" s="508" t="s">
        <v>147</v>
      </c>
      <c r="D22" s="476"/>
      <c r="E22" s="475"/>
      <c r="F22" s="538" t="s">
        <v>20</v>
      </c>
      <c r="G22" s="516">
        <f>G14+G15+G16+G18+G19+G20+G21</f>
        <v>920</v>
      </c>
      <c r="H22" s="539"/>
      <c r="I22" s="482">
        <f t="shared" ref="I22:Y22" si="1">I14+I15+I16+I18+I19+I20+I21</f>
        <v>32.9</v>
      </c>
      <c r="J22" s="479">
        <f t="shared" si="1"/>
        <v>29.57</v>
      </c>
      <c r="K22" s="480">
        <f t="shared" si="1"/>
        <v>115.43</v>
      </c>
      <c r="L22" s="540">
        <f t="shared" si="1"/>
        <v>873.33</v>
      </c>
      <c r="M22" s="482">
        <f t="shared" si="1"/>
        <v>0.32000000000000006</v>
      </c>
      <c r="N22" s="478">
        <f t="shared" si="1"/>
        <v>0.36000000000000004</v>
      </c>
      <c r="O22" s="479">
        <f t="shared" si="1"/>
        <v>23.26</v>
      </c>
      <c r="P22" s="479">
        <f t="shared" si="1"/>
        <v>290</v>
      </c>
      <c r="Q22" s="480">
        <f t="shared" si="1"/>
        <v>0.27</v>
      </c>
      <c r="R22" s="482">
        <f t="shared" si="1"/>
        <v>157.99000000000004</v>
      </c>
      <c r="S22" s="479">
        <f t="shared" si="1"/>
        <v>413.44</v>
      </c>
      <c r="T22" s="479">
        <f t="shared" si="1"/>
        <v>101.58999999999999</v>
      </c>
      <c r="U22" s="479">
        <f t="shared" si="1"/>
        <v>8.27</v>
      </c>
      <c r="V22" s="479">
        <f t="shared" si="1"/>
        <v>1201.4884999999997</v>
      </c>
      <c r="W22" s="479">
        <f t="shared" si="1"/>
        <v>1.499E-2</v>
      </c>
      <c r="X22" s="479">
        <f t="shared" si="1"/>
        <v>1.299E-2</v>
      </c>
      <c r="Y22" s="480">
        <f t="shared" si="1"/>
        <v>3.0920000000000001</v>
      </c>
    </row>
    <row r="23" spans="2:25" s="14" customFormat="1" ht="39" customHeight="1" x14ac:dyDescent="0.25">
      <c r="B23" s="240"/>
      <c r="C23" s="508" t="s">
        <v>147</v>
      </c>
      <c r="D23" s="476"/>
      <c r="E23" s="475"/>
      <c r="F23" s="538" t="s">
        <v>21</v>
      </c>
      <c r="G23" s="516"/>
      <c r="H23" s="539"/>
      <c r="I23" s="482"/>
      <c r="J23" s="479"/>
      <c r="K23" s="480"/>
      <c r="L23" s="540">
        <f>L22/27.2</f>
        <v>32.107720588235296</v>
      </c>
      <c r="M23" s="482"/>
      <c r="N23" s="478"/>
      <c r="O23" s="479"/>
      <c r="P23" s="479"/>
      <c r="Q23" s="480"/>
      <c r="R23" s="482"/>
      <c r="S23" s="479"/>
      <c r="T23" s="479"/>
      <c r="U23" s="479"/>
      <c r="V23" s="479"/>
      <c r="W23" s="479"/>
      <c r="X23" s="479"/>
      <c r="Y23" s="480"/>
    </row>
    <row r="24" spans="2:25" s="24" customFormat="1" ht="39" customHeight="1" x14ac:dyDescent="0.25">
      <c r="B24" s="244"/>
      <c r="C24" s="529" t="s">
        <v>152</v>
      </c>
      <c r="D24" s="468"/>
      <c r="E24" s="467"/>
      <c r="F24" s="530" t="s">
        <v>20</v>
      </c>
      <c r="G24" s="531">
        <f>G14+G15+G17+G18+G19+G20+G21</f>
        <v>920</v>
      </c>
      <c r="H24" s="467"/>
      <c r="I24" s="474">
        <f t="shared" ref="I24:Y24" si="2">I14+I15+I17+I18+I19+I20+I21</f>
        <v>33.89</v>
      </c>
      <c r="J24" s="471">
        <f t="shared" si="2"/>
        <v>32.22</v>
      </c>
      <c r="K24" s="472">
        <f t="shared" si="2"/>
        <v>111.28999999999999</v>
      </c>
      <c r="L24" s="532">
        <f t="shared" si="2"/>
        <v>884.2</v>
      </c>
      <c r="M24" s="474">
        <f t="shared" si="2"/>
        <v>0.31000000000000005</v>
      </c>
      <c r="N24" s="471">
        <f t="shared" si="2"/>
        <v>0.36000000000000004</v>
      </c>
      <c r="O24" s="471">
        <f t="shared" si="2"/>
        <v>22.67</v>
      </c>
      <c r="P24" s="471">
        <f t="shared" si="2"/>
        <v>260</v>
      </c>
      <c r="Q24" s="472">
        <f t="shared" si="2"/>
        <v>0.16</v>
      </c>
      <c r="R24" s="474">
        <f t="shared" si="2"/>
        <v>104.53999999999999</v>
      </c>
      <c r="S24" s="471">
        <f t="shared" si="2"/>
        <v>424.31</v>
      </c>
      <c r="T24" s="471">
        <f t="shared" si="2"/>
        <v>104.03999999999999</v>
      </c>
      <c r="U24" s="471">
        <f t="shared" si="2"/>
        <v>9.14</v>
      </c>
      <c r="V24" s="471">
        <f t="shared" si="2"/>
        <v>1294.9984999999999</v>
      </c>
      <c r="W24" s="471">
        <f t="shared" si="2"/>
        <v>1.8919999999999999E-2</v>
      </c>
      <c r="X24" s="471">
        <f t="shared" si="2"/>
        <v>1.1270000000000001E-2</v>
      </c>
      <c r="Y24" s="472">
        <f t="shared" si="2"/>
        <v>3.0819999999999999</v>
      </c>
    </row>
    <row r="25" spans="2:25" s="24" customFormat="1" ht="39" customHeight="1" thickBot="1" x14ac:dyDescent="0.3">
      <c r="B25" s="245"/>
      <c r="C25" s="652" t="s">
        <v>152</v>
      </c>
      <c r="D25" s="637"/>
      <c r="E25" s="493"/>
      <c r="F25" s="653" t="s">
        <v>21</v>
      </c>
      <c r="G25" s="593"/>
      <c r="H25" s="493"/>
      <c r="I25" s="572"/>
      <c r="J25" s="573"/>
      <c r="K25" s="574"/>
      <c r="L25" s="654">
        <f>L24/27.2</f>
        <v>32.507352941176471</v>
      </c>
      <c r="M25" s="572"/>
      <c r="N25" s="573"/>
      <c r="O25" s="573"/>
      <c r="P25" s="573"/>
      <c r="Q25" s="574"/>
      <c r="R25" s="572"/>
      <c r="S25" s="573"/>
      <c r="T25" s="573"/>
      <c r="U25" s="573"/>
      <c r="V25" s="573"/>
      <c r="W25" s="573"/>
      <c r="X25" s="573"/>
      <c r="Y25" s="574"/>
    </row>
    <row r="26" spans="2:25" ht="15.75" x14ac:dyDescent="0.25">
      <c r="B26" s="9"/>
      <c r="C26" s="101"/>
      <c r="D26" s="102"/>
      <c r="E26" s="102"/>
      <c r="F26" s="20"/>
      <c r="G26" s="20"/>
      <c r="H26" s="90"/>
      <c r="I26" s="91"/>
      <c r="J26" s="90"/>
      <c r="K26" s="20"/>
      <c r="L26" s="92"/>
      <c r="M26" s="20"/>
      <c r="N26" s="20"/>
      <c r="O26" s="20"/>
      <c r="P26" s="93"/>
      <c r="Q26" s="93"/>
      <c r="R26" s="93"/>
      <c r="S26" s="93"/>
      <c r="T26" s="93"/>
    </row>
    <row r="27" spans="2:25" x14ac:dyDescent="0.25">
      <c r="B27" s="93"/>
      <c r="C27" s="124"/>
      <c r="D27" s="124"/>
      <c r="E27" s="124"/>
    </row>
    <row r="28" spans="2:25" x14ac:dyDescent="0.25">
      <c r="B28" s="163"/>
      <c r="C28" s="128"/>
      <c r="D28" s="125"/>
      <c r="E28" s="90"/>
    </row>
    <row r="29" spans="2:25" ht="15.75" x14ac:dyDescent="0.25">
      <c r="B29" s="502" t="s">
        <v>149</v>
      </c>
      <c r="C29" s="503"/>
      <c r="D29" s="504"/>
      <c r="E29" s="504"/>
    </row>
    <row r="30" spans="2:25" ht="18.75" x14ac:dyDescent="0.25">
      <c r="B30" s="505" t="s">
        <v>150</v>
      </c>
      <c r="C30" s="506"/>
      <c r="D30" s="507"/>
      <c r="E30" s="507"/>
      <c r="F30" s="18"/>
    </row>
    <row r="31" spans="2:25" x14ac:dyDescent="0.25">
      <c r="B31" s="93"/>
      <c r="C31" s="124"/>
      <c r="D31" s="124"/>
      <c r="E31" s="124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21"/>
  <sheetViews>
    <sheetView topLeftCell="H13" zoomScale="75" zoomScaleNormal="75" workbookViewId="0">
      <selection activeCell="F15" sqref="F15"/>
    </sheetView>
  </sheetViews>
  <sheetFormatPr defaultRowHeight="15" x14ac:dyDescent="0.25"/>
  <cols>
    <col min="2" max="2" width="16.85546875" customWidth="1"/>
    <col min="3" max="4" width="15.7109375" style="5" customWidth="1"/>
    <col min="5" max="5" width="22.42578125" style="40" customWidth="1"/>
    <col min="6" max="6" width="70.140625" customWidth="1"/>
    <col min="7" max="7" width="15.42578125" customWidth="1"/>
    <col min="8" max="8" width="15.7109375" customWidth="1"/>
    <col min="9" max="9" width="10.28515625" customWidth="1"/>
    <col min="10" max="10" width="11.28515625" customWidth="1"/>
    <col min="11" max="11" width="15.7109375" customWidth="1"/>
    <col min="12" max="12" width="23.140625" customWidth="1"/>
    <col min="13" max="13" width="8.28515625" bestFit="1" customWidth="1"/>
    <col min="17" max="17" width="9.85546875" customWidth="1"/>
    <col min="18" max="18" width="12.42578125" customWidth="1"/>
    <col min="23" max="23" width="12.28515625" customWidth="1"/>
    <col min="24" max="24" width="13.140625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17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104"/>
      <c r="E3" s="105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55" t="s">
        <v>0</v>
      </c>
      <c r="C4" s="722"/>
      <c r="D4" s="728" t="s">
        <v>108</v>
      </c>
      <c r="E4" s="755" t="s">
        <v>37</v>
      </c>
      <c r="F4" s="722" t="s">
        <v>36</v>
      </c>
      <c r="G4" s="722" t="s">
        <v>25</v>
      </c>
      <c r="H4" s="722" t="s">
        <v>35</v>
      </c>
      <c r="I4" s="735" t="s">
        <v>22</v>
      </c>
      <c r="J4" s="736"/>
      <c r="K4" s="737"/>
      <c r="L4" s="728" t="s">
        <v>109</v>
      </c>
      <c r="M4" s="735" t="s">
        <v>23</v>
      </c>
      <c r="N4" s="744"/>
      <c r="O4" s="759"/>
      <c r="P4" s="759"/>
      <c r="Q4" s="760"/>
      <c r="R4" s="735" t="s">
        <v>24</v>
      </c>
      <c r="S4" s="744"/>
      <c r="T4" s="744"/>
      <c r="U4" s="744"/>
      <c r="V4" s="744"/>
      <c r="W4" s="744"/>
      <c r="X4" s="744"/>
      <c r="Y4" s="745"/>
    </row>
    <row r="5" spans="2:25" s="14" customFormat="1" ht="55.5" customHeight="1" thickBot="1" x14ac:dyDescent="0.3">
      <c r="B5" s="723"/>
      <c r="C5" s="723"/>
      <c r="D5" s="725"/>
      <c r="E5" s="723"/>
      <c r="F5" s="723"/>
      <c r="G5" s="723"/>
      <c r="H5" s="723"/>
      <c r="I5" s="390" t="s">
        <v>26</v>
      </c>
      <c r="J5" s="269" t="s">
        <v>27</v>
      </c>
      <c r="K5" s="391" t="s">
        <v>28</v>
      </c>
      <c r="L5" s="725"/>
      <c r="M5" s="394" t="s">
        <v>29</v>
      </c>
      <c r="N5" s="390" t="s">
        <v>83</v>
      </c>
      <c r="O5" s="369" t="s">
        <v>30</v>
      </c>
      <c r="P5" s="395" t="s">
        <v>84</v>
      </c>
      <c r="Q5" s="369" t="s">
        <v>85</v>
      </c>
      <c r="R5" s="396" t="s">
        <v>31</v>
      </c>
      <c r="S5" s="269" t="s">
        <v>32</v>
      </c>
      <c r="T5" s="396" t="s">
        <v>33</v>
      </c>
      <c r="U5" s="269" t="s">
        <v>34</v>
      </c>
      <c r="V5" s="269" t="s">
        <v>86</v>
      </c>
      <c r="W5" s="394" t="s">
        <v>87</v>
      </c>
      <c r="X5" s="394" t="s">
        <v>88</v>
      </c>
      <c r="Y5" s="397" t="s">
        <v>89</v>
      </c>
    </row>
    <row r="6" spans="2:25" s="14" customFormat="1" ht="39" customHeight="1" x14ac:dyDescent="0.25">
      <c r="B6" s="217" t="s">
        <v>5</v>
      </c>
      <c r="C6" s="166"/>
      <c r="D6" s="63">
        <v>137</v>
      </c>
      <c r="E6" s="167" t="s">
        <v>19</v>
      </c>
      <c r="F6" s="446" t="s">
        <v>128</v>
      </c>
      <c r="G6" s="262">
        <v>100</v>
      </c>
      <c r="H6" s="243"/>
      <c r="I6" s="143">
        <v>0.8</v>
      </c>
      <c r="J6" s="26">
        <v>0.2</v>
      </c>
      <c r="K6" s="27">
        <v>7.5</v>
      </c>
      <c r="L6" s="292">
        <v>38</v>
      </c>
      <c r="M6" s="282">
        <v>0.06</v>
      </c>
      <c r="N6" s="26">
        <v>0.03</v>
      </c>
      <c r="O6" s="26">
        <v>38</v>
      </c>
      <c r="P6" s="26">
        <v>10</v>
      </c>
      <c r="Q6" s="164">
        <v>0</v>
      </c>
      <c r="R6" s="143">
        <v>35</v>
      </c>
      <c r="S6" s="26">
        <v>17</v>
      </c>
      <c r="T6" s="26">
        <v>11</v>
      </c>
      <c r="U6" s="26">
        <v>0.1</v>
      </c>
      <c r="V6" s="26">
        <v>155</v>
      </c>
      <c r="W6" s="26">
        <v>3.0000000000000001E-5</v>
      </c>
      <c r="X6" s="26">
        <v>1E-4</v>
      </c>
      <c r="Y6" s="27">
        <v>0.15</v>
      </c>
    </row>
    <row r="7" spans="2:25" s="14" customFormat="1" ht="39" customHeight="1" x14ac:dyDescent="0.25">
      <c r="B7" s="217"/>
      <c r="C7" s="95"/>
      <c r="D7" s="52">
        <v>197</v>
      </c>
      <c r="E7" s="70" t="s">
        <v>19</v>
      </c>
      <c r="F7" s="67" t="s">
        <v>104</v>
      </c>
      <c r="G7" s="213">
        <v>60</v>
      </c>
      <c r="H7" s="38"/>
      <c r="I7" s="123">
        <v>5.54</v>
      </c>
      <c r="J7" s="16">
        <v>4.6900000000000004</v>
      </c>
      <c r="K7" s="25">
        <v>14.55</v>
      </c>
      <c r="L7" s="122">
        <v>123.12</v>
      </c>
      <c r="M7" s="123">
        <v>0.03</v>
      </c>
      <c r="N7" s="16">
        <v>0.05</v>
      </c>
      <c r="O7" s="16">
        <v>1.54</v>
      </c>
      <c r="P7" s="16">
        <v>40</v>
      </c>
      <c r="Q7" s="25">
        <v>0.14000000000000001</v>
      </c>
      <c r="R7" s="15">
        <v>123.02</v>
      </c>
      <c r="S7" s="16">
        <v>85.61</v>
      </c>
      <c r="T7" s="16">
        <v>10.57</v>
      </c>
      <c r="U7" s="16">
        <v>0.56000000000000005</v>
      </c>
      <c r="V7" s="16">
        <v>69.97</v>
      </c>
      <c r="W7" s="16">
        <v>2.5999999999999998E-4</v>
      </c>
      <c r="X7" s="16">
        <v>5.0000000000000001E-4</v>
      </c>
      <c r="Y7" s="25">
        <v>0</v>
      </c>
    </row>
    <row r="8" spans="2:25" s="24" customFormat="1" ht="39" customHeight="1" x14ac:dyDescent="0.25">
      <c r="B8" s="217"/>
      <c r="C8" s="68"/>
      <c r="D8" s="38">
        <v>67</v>
      </c>
      <c r="E8" s="52" t="s">
        <v>53</v>
      </c>
      <c r="F8" s="84" t="s">
        <v>61</v>
      </c>
      <c r="G8" s="52">
        <v>200</v>
      </c>
      <c r="H8" s="70"/>
      <c r="I8" s="123">
        <v>25.15</v>
      </c>
      <c r="J8" s="16">
        <v>26.96</v>
      </c>
      <c r="K8" s="25">
        <v>3.72</v>
      </c>
      <c r="L8" s="77">
        <v>360.42</v>
      </c>
      <c r="M8" s="123">
        <v>0.1</v>
      </c>
      <c r="N8" s="15">
        <v>0.69</v>
      </c>
      <c r="O8" s="16">
        <v>0.7</v>
      </c>
      <c r="P8" s="16">
        <v>310</v>
      </c>
      <c r="Q8" s="25">
        <v>3.83</v>
      </c>
      <c r="R8" s="123">
        <v>299.25</v>
      </c>
      <c r="S8" s="16">
        <v>403.42</v>
      </c>
      <c r="T8" s="16">
        <v>30.23</v>
      </c>
      <c r="U8" s="16">
        <v>3.73</v>
      </c>
      <c r="V8" s="16">
        <v>274.95</v>
      </c>
      <c r="W8" s="16">
        <v>4.7800000000000004E-3</v>
      </c>
      <c r="X8" s="16">
        <v>4.4339999999999997E-2</v>
      </c>
      <c r="Y8" s="25">
        <v>0.01</v>
      </c>
    </row>
    <row r="9" spans="2:25" s="24" customFormat="1" ht="39" customHeight="1" x14ac:dyDescent="0.25">
      <c r="B9" s="217"/>
      <c r="C9" s="68"/>
      <c r="D9" s="58">
        <v>159</v>
      </c>
      <c r="E9" s="70" t="s">
        <v>41</v>
      </c>
      <c r="F9" s="67" t="s">
        <v>57</v>
      </c>
      <c r="G9" s="281">
        <v>200</v>
      </c>
      <c r="H9" s="38"/>
      <c r="I9" s="123">
        <v>0</v>
      </c>
      <c r="J9" s="16">
        <v>0</v>
      </c>
      <c r="K9" s="17">
        <v>17.88</v>
      </c>
      <c r="L9" s="130">
        <v>69.66</v>
      </c>
      <c r="M9" s="123">
        <v>0</v>
      </c>
      <c r="N9" s="16">
        <v>0</v>
      </c>
      <c r="O9" s="16">
        <v>0</v>
      </c>
      <c r="P9" s="16">
        <v>0</v>
      </c>
      <c r="Q9" s="25">
        <v>0</v>
      </c>
      <c r="R9" s="15">
        <v>0.05</v>
      </c>
      <c r="S9" s="16">
        <v>0.03</v>
      </c>
      <c r="T9" s="16">
        <v>0.03</v>
      </c>
      <c r="U9" s="16">
        <v>0</v>
      </c>
      <c r="V9" s="16">
        <v>0.09</v>
      </c>
      <c r="W9" s="16">
        <v>0</v>
      </c>
      <c r="X9" s="16">
        <v>0</v>
      </c>
      <c r="Y9" s="25">
        <v>0</v>
      </c>
    </row>
    <row r="10" spans="2:25" s="24" customFormat="1" ht="39" customHeight="1" x14ac:dyDescent="0.25">
      <c r="B10" s="217"/>
      <c r="C10" s="68"/>
      <c r="D10" s="38"/>
      <c r="E10" s="52"/>
      <c r="F10" s="75" t="s">
        <v>20</v>
      </c>
      <c r="G10" s="118">
        <f>SUM(G6:G9)</f>
        <v>560</v>
      </c>
      <c r="H10" s="38"/>
      <c r="I10" s="172">
        <f t="shared" ref="I10:Y10" si="0">SUM(I6:I9)</f>
        <v>31.49</v>
      </c>
      <c r="J10" s="31">
        <f t="shared" si="0"/>
        <v>31.85</v>
      </c>
      <c r="K10" s="119">
        <f t="shared" si="0"/>
        <v>43.65</v>
      </c>
      <c r="L10" s="158">
        <f>SUM(L6:L9)</f>
        <v>591.19999999999993</v>
      </c>
      <c r="M10" s="172">
        <f t="shared" si="0"/>
        <v>0.19</v>
      </c>
      <c r="N10" s="31">
        <f t="shared" si="0"/>
        <v>0.76999999999999991</v>
      </c>
      <c r="O10" s="31">
        <f t="shared" si="0"/>
        <v>40.24</v>
      </c>
      <c r="P10" s="31">
        <f t="shared" si="0"/>
        <v>360</v>
      </c>
      <c r="Q10" s="119">
        <f t="shared" si="0"/>
        <v>3.97</v>
      </c>
      <c r="R10" s="168">
        <f>SUM(R6:R9)</f>
        <v>457.32</v>
      </c>
      <c r="S10" s="31">
        <f t="shared" si="0"/>
        <v>506.06</v>
      </c>
      <c r="T10" s="31">
        <f t="shared" si="0"/>
        <v>51.83</v>
      </c>
      <c r="U10" s="31">
        <f t="shared" si="0"/>
        <v>4.3899999999999997</v>
      </c>
      <c r="V10" s="31">
        <f t="shared" si="0"/>
        <v>500.00999999999993</v>
      </c>
      <c r="W10" s="31">
        <f t="shared" si="0"/>
        <v>5.0700000000000007E-3</v>
      </c>
      <c r="X10" s="31">
        <f>SUM(X6:X9)</f>
        <v>4.4940000000000001E-2</v>
      </c>
      <c r="Y10" s="119">
        <f t="shared" si="0"/>
        <v>0.16</v>
      </c>
    </row>
    <row r="11" spans="2:25" s="24" customFormat="1" ht="39" customHeight="1" thickBot="1" x14ac:dyDescent="0.3">
      <c r="B11" s="246"/>
      <c r="C11" s="109"/>
      <c r="D11" s="85"/>
      <c r="E11" s="53"/>
      <c r="F11" s="76" t="s">
        <v>21</v>
      </c>
      <c r="G11" s="53"/>
      <c r="H11" s="113"/>
      <c r="I11" s="326"/>
      <c r="J11" s="327"/>
      <c r="K11" s="328"/>
      <c r="L11" s="142">
        <f>L10/27.2</f>
        <v>21.735294117647058</v>
      </c>
      <c r="M11" s="326"/>
      <c r="N11" s="327"/>
      <c r="O11" s="327"/>
      <c r="P11" s="327"/>
      <c r="Q11" s="328"/>
      <c r="R11" s="329"/>
      <c r="S11" s="327"/>
      <c r="T11" s="327"/>
      <c r="U11" s="327"/>
      <c r="V11" s="327"/>
      <c r="W11" s="327"/>
      <c r="X11" s="327"/>
      <c r="Y11" s="328"/>
    </row>
    <row r="12" spans="2:25" s="14" customFormat="1" ht="39" customHeight="1" x14ac:dyDescent="0.25">
      <c r="B12" s="217" t="s">
        <v>6</v>
      </c>
      <c r="C12" s="398"/>
      <c r="D12" s="63">
        <v>13</v>
      </c>
      <c r="E12" s="95" t="s">
        <v>7</v>
      </c>
      <c r="F12" s="216" t="s">
        <v>126</v>
      </c>
      <c r="G12" s="262">
        <v>100</v>
      </c>
      <c r="H12" s="63"/>
      <c r="I12" s="143">
        <v>1.86</v>
      </c>
      <c r="J12" s="26">
        <v>7.12</v>
      </c>
      <c r="K12" s="27">
        <v>10.039999999999999</v>
      </c>
      <c r="L12" s="291">
        <v>114.37</v>
      </c>
      <c r="M12" s="143">
        <v>0.05</v>
      </c>
      <c r="N12" s="26">
        <v>0.06</v>
      </c>
      <c r="O12" s="26">
        <v>5.48</v>
      </c>
      <c r="P12" s="26">
        <v>760</v>
      </c>
      <c r="Q12" s="27">
        <v>0</v>
      </c>
      <c r="R12" s="143">
        <v>24.08</v>
      </c>
      <c r="S12" s="26">
        <v>49.59</v>
      </c>
      <c r="T12" s="26">
        <v>30.7</v>
      </c>
      <c r="U12" s="26">
        <v>0.9</v>
      </c>
      <c r="V12" s="26">
        <v>269.62</v>
      </c>
      <c r="W12" s="26">
        <v>4.0000000000000001E-3</v>
      </c>
      <c r="X12" s="26">
        <v>1E-3</v>
      </c>
      <c r="Y12" s="27">
        <v>0.03</v>
      </c>
    </row>
    <row r="13" spans="2:25" s="14" customFormat="1" ht="39" customHeight="1" x14ac:dyDescent="0.25">
      <c r="B13" s="217"/>
      <c r="C13" s="267"/>
      <c r="D13" s="52">
        <v>34</v>
      </c>
      <c r="E13" s="52" t="s">
        <v>8</v>
      </c>
      <c r="F13" s="67" t="s">
        <v>59</v>
      </c>
      <c r="G13" s="100">
        <v>250</v>
      </c>
      <c r="H13" s="52"/>
      <c r="I13" s="110">
        <v>11.49</v>
      </c>
      <c r="J13" s="32">
        <v>7.05</v>
      </c>
      <c r="K13" s="86">
        <v>17.04</v>
      </c>
      <c r="L13" s="88">
        <v>176.48</v>
      </c>
      <c r="M13" s="110">
        <v>0.21</v>
      </c>
      <c r="N13" s="32">
        <v>0.1</v>
      </c>
      <c r="O13" s="32">
        <v>3.41</v>
      </c>
      <c r="P13" s="32">
        <v>140</v>
      </c>
      <c r="Q13" s="86">
        <v>0</v>
      </c>
      <c r="R13" s="110">
        <v>30.49</v>
      </c>
      <c r="S13" s="32">
        <v>36.299999999999997</v>
      </c>
      <c r="T13" s="32">
        <v>2.6</v>
      </c>
      <c r="U13" s="32">
        <v>424.4</v>
      </c>
      <c r="V13" s="32">
        <v>5.3E-3</v>
      </c>
      <c r="W13" s="32">
        <v>2.8E-3</v>
      </c>
      <c r="X13" s="32">
        <v>0.04</v>
      </c>
      <c r="Y13" s="86">
        <v>0.03</v>
      </c>
    </row>
    <row r="14" spans="2:25" s="24" customFormat="1" ht="39" customHeight="1" x14ac:dyDescent="0.25">
      <c r="B14" s="244"/>
      <c r="C14" s="299"/>
      <c r="D14" s="52">
        <v>250</v>
      </c>
      <c r="E14" s="52" t="s">
        <v>9</v>
      </c>
      <c r="F14" s="449" t="s">
        <v>130</v>
      </c>
      <c r="G14" s="100">
        <v>100</v>
      </c>
      <c r="H14" s="52"/>
      <c r="I14" s="161">
        <v>21.57</v>
      </c>
      <c r="J14" s="34">
        <v>20.260000000000002</v>
      </c>
      <c r="K14" s="36">
        <v>1.0900000000000001</v>
      </c>
      <c r="L14" s="342">
        <v>274.43</v>
      </c>
      <c r="M14" s="123">
        <v>0.08</v>
      </c>
      <c r="N14" s="16">
        <v>0.16</v>
      </c>
      <c r="O14" s="16">
        <v>1</v>
      </c>
      <c r="P14" s="16">
        <v>40</v>
      </c>
      <c r="Q14" s="25">
        <v>0.03</v>
      </c>
      <c r="R14" s="123">
        <v>30.67</v>
      </c>
      <c r="S14" s="16">
        <v>180.01</v>
      </c>
      <c r="T14" s="16">
        <v>22.73</v>
      </c>
      <c r="U14" s="16">
        <v>1.58</v>
      </c>
      <c r="V14" s="16">
        <v>258.01</v>
      </c>
      <c r="W14" s="16">
        <v>5.0000000000000001E-3</v>
      </c>
      <c r="X14" s="16">
        <v>2.0000000000000001E-4</v>
      </c>
      <c r="Y14" s="25">
        <v>0.14000000000000001</v>
      </c>
    </row>
    <row r="15" spans="2:25" s="24" customFormat="1" ht="39" customHeight="1" x14ac:dyDescent="0.25">
      <c r="B15" s="244"/>
      <c r="C15" s="267"/>
      <c r="D15" s="52">
        <v>52</v>
      </c>
      <c r="E15" s="52" t="s">
        <v>65</v>
      </c>
      <c r="F15" s="266" t="s">
        <v>112</v>
      </c>
      <c r="G15" s="100">
        <v>180</v>
      </c>
      <c r="H15" s="341"/>
      <c r="I15" s="81">
        <v>3.98</v>
      </c>
      <c r="J15" s="34">
        <v>6.68</v>
      </c>
      <c r="K15" s="36">
        <v>31.19</v>
      </c>
      <c r="L15" s="342">
        <v>200.49</v>
      </c>
      <c r="M15" s="161">
        <v>0.18</v>
      </c>
      <c r="N15" s="34">
        <v>0.12</v>
      </c>
      <c r="O15" s="34">
        <v>16.8</v>
      </c>
      <c r="P15" s="34">
        <v>30</v>
      </c>
      <c r="Q15" s="36">
        <v>0.09</v>
      </c>
      <c r="R15" s="161">
        <v>21.3</v>
      </c>
      <c r="S15" s="34">
        <v>107.88</v>
      </c>
      <c r="T15" s="34">
        <v>42.11</v>
      </c>
      <c r="U15" s="34">
        <v>1.67</v>
      </c>
      <c r="V15" s="34">
        <v>990.81</v>
      </c>
      <c r="W15" s="34">
        <v>9.1999999999999998E-3</v>
      </c>
      <c r="X15" s="34">
        <v>5.9999999999999995E-4</v>
      </c>
      <c r="Y15" s="36">
        <v>0.06</v>
      </c>
    </row>
    <row r="16" spans="2:25" s="14" customFormat="1" ht="39" customHeight="1" x14ac:dyDescent="0.25">
      <c r="B16" s="244"/>
      <c r="C16" s="267"/>
      <c r="D16" s="52">
        <v>114</v>
      </c>
      <c r="E16" s="52" t="s">
        <v>41</v>
      </c>
      <c r="F16" s="67" t="s">
        <v>46</v>
      </c>
      <c r="G16" s="100">
        <v>200</v>
      </c>
      <c r="H16" s="52"/>
      <c r="I16" s="123">
        <v>0</v>
      </c>
      <c r="J16" s="16">
        <v>0</v>
      </c>
      <c r="K16" s="25">
        <v>7.27</v>
      </c>
      <c r="L16" s="77">
        <v>28.73</v>
      </c>
      <c r="M16" s="123">
        <v>0</v>
      </c>
      <c r="N16" s="16">
        <v>0</v>
      </c>
      <c r="O16" s="16">
        <v>0</v>
      </c>
      <c r="P16" s="16">
        <v>0</v>
      </c>
      <c r="Q16" s="25">
        <v>0</v>
      </c>
      <c r="R16" s="123">
        <v>0.26</v>
      </c>
      <c r="S16" s="16">
        <v>0.03</v>
      </c>
      <c r="T16" s="16">
        <v>0.03</v>
      </c>
      <c r="U16" s="16">
        <v>0.02</v>
      </c>
      <c r="V16" s="16">
        <v>0.28999999999999998</v>
      </c>
      <c r="W16" s="16">
        <v>0</v>
      </c>
      <c r="X16" s="16">
        <v>0</v>
      </c>
      <c r="Y16" s="25">
        <v>0</v>
      </c>
    </row>
    <row r="17" spans="2:25" s="14" customFormat="1" ht="39" customHeight="1" x14ac:dyDescent="0.25">
      <c r="B17" s="244"/>
      <c r="C17" s="267"/>
      <c r="D17" s="88">
        <v>119</v>
      </c>
      <c r="E17" s="52" t="s">
        <v>13</v>
      </c>
      <c r="F17" s="83" t="s">
        <v>49</v>
      </c>
      <c r="G17" s="100">
        <v>20</v>
      </c>
      <c r="H17" s="52"/>
      <c r="I17" s="123">
        <v>1.52</v>
      </c>
      <c r="J17" s="16">
        <v>0.16</v>
      </c>
      <c r="K17" s="25">
        <v>9.84</v>
      </c>
      <c r="L17" s="77">
        <v>47</v>
      </c>
      <c r="M17" s="123">
        <v>0.02</v>
      </c>
      <c r="N17" s="16">
        <v>0.01</v>
      </c>
      <c r="O17" s="16">
        <v>0</v>
      </c>
      <c r="P17" s="16">
        <v>0</v>
      </c>
      <c r="Q17" s="25">
        <v>0</v>
      </c>
      <c r="R17" s="123">
        <v>4</v>
      </c>
      <c r="S17" s="16">
        <v>13</v>
      </c>
      <c r="T17" s="16">
        <v>2.8</v>
      </c>
      <c r="U17" s="16">
        <v>0.22</v>
      </c>
      <c r="V17" s="16">
        <v>18.600000000000001</v>
      </c>
      <c r="W17" s="16">
        <v>6.4000000000000005E-4</v>
      </c>
      <c r="X17" s="16">
        <v>1.1999999999999999E-3</v>
      </c>
      <c r="Y17" s="25">
        <v>2.9</v>
      </c>
    </row>
    <row r="18" spans="2:25" s="14" customFormat="1" ht="39" customHeight="1" x14ac:dyDescent="0.25">
      <c r="B18" s="244"/>
      <c r="C18" s="70"/>
      <c r="D18" s="52">
        <v>120</v>
      </c>
      <c r="E18" s="52" t="s">
        <v>14</v>
      </c>
      <c r="F18" s="50" t="s">
        <v>12</v>
      </c>
      <c r="G18" s="52">
        <v>20</v>
      </c>
      <c r="H18" s="307"/>
      <c r="I18" s="123">
        <v>1.32</v>
      </c>
      <c r="J18" s="16">
        <v>0.24</v>
      </c>
      <c r="K18" s="25">
        <v>8.0399999999999991</v>
      </c>
      <c r="L18" s="296">
        <v>39.6</v>
      </c>
      <c r="M18" s="123">
        <v>0.03</v>
      </c>
      <c r="N18" s="16">
        <v>0.02</v>
      </c>
      <c r="O18" s="16">
        <v>0</v>
      </c>
      <c r="P18" s="16">
        <v>0</v>
      </c>
      <c r="Q18" s="25">
        <v>0</v>
      </c>
      <c r="R18" s="123">
        <v>5.8</v>
      </c>
      <c r="S18" s="16">
        <v>30</v>
      </c>
      <c r="T18" s="16">
        <v>9.4</v>
      </c>
      <c r="U18" s="16">
        <v>0.78</v>
      </c>
      <c r="V18" s="16">
        <v>47</v>
      </c>
      <c r="W18" s="16">
        <v>8.0000000000000004E-4</v>
      </c>
      <c r="X18" s="16">
        <v>1.1000000000000001E-3</v>
      </c>
      <c r="Y18" s="25">
        <v>1.2E-2</v>
      </c>
    </row>
    <row r="19" spans="2:25" s="24" customFormat="1" ht="39" customHeight="1" x14ac:dyDescent="0.25">
      <c r="B19" s="244"/>
      <c r="C19" s="299"/>
      <c r="D19" s="52"/>
      <c r="E19" s="52"/>
      <c r="F19" s="135" t="s">
        <v>20</v>
      </c>
      <c r="G19" s="118">
        <f>SUM(G12:G18)</f>
        <v>870</v>
      </c>
      <c r="H19" s="118"/>
      <c r="I19" s="172">
        <f t="shared" ref="I19:Y19" si="1">SUM(I12:I18)</f>
        <v>41.74</v>
      </c>
      <c r="J19" s="31">
        <f t="shared" si="1"/>
        <v>41.51</v>
      </c>
      <c r="K19" s="119">
        <f t="shared" si="1"/>
        <v>84.509999999999991</v>
      </c>
      <c r="L19" s="165">
        <f>SUM(L12:L18)</f>
        <v>881.1</v>
      </c>
      <c r="M19" s="172">
        <f t="shared" si="1"/>
        <v>0.57000000000000006</v>
      </c>
      <c r="N19" s="31">
        <f t="shared" si="1"/>
        <v>0.47000000000000003</v>
      </c>
      <c r="O19" s="31">
        <f t="shared" si="1"/>
        <v>26.69</v>
      </c>
      <c r="P19" s="31">
        <f t="shared" si="1"/>
        <v>970</v>
      </c>
      <c r="Q19" s="119">
        <f t="shared" si="1"/>
        <v>0.12</v>
      </c>
      <c r="R19" s="172">
        <f t="shared" si="1"/>
        <v>116.6</v>
      </c>
      <c r="S19" s="31">
        <f t="shared" si="1"/>
        <v>416.80999999999995</v>
      </c>
      <c r="T19" s="31">
        <f t="shared" si="1"/>
        <v>110.37</v>
      </c>
      <c r="U19" s="31">
        <f t="shared" si="1"/>
        <v>429.56999999999994</v>
      </c>
      <c r="V19" s="31">
        <f t="shared" si="1"/>
        <v>1584.3352999999997</v>
      </c>
      <c r="W19" s="31">
        <f t="shared" si="1"/>
        <v>2.2440000000000002E-2</v>
      </c>
      <c r="X19" s="31">
        <f t="shared" si="1"/>
        <v>4.41E-2</v>
      </c>
      <c r="Y19" s="119">
        <f t="shared" si="1"/>
        <v>3.1720000000000002</v>
      </c>
    </row>
    <row r="20" spans="2:25" s="24" customFormat="1" ht="39" customHeight="1" thickBot="1" x14ac:dyDescent="0.3">
      <c r="B20" s="245"/>
      <c r="C20" s="389"/>
      <c r="D20" s="53"/>
      <c r="E20" s="53"/>
      <c r="F20" s="144" t="s">
        <v>21</v>
      </c>
      <c r="G20" s="380"/>
      <c r="H20" s="53"/>
      <c r="I20" s="155"/>
      <c r="J20" s="156"/>
      <c r="K20" s="157"/>
      <c r="L20" s="79">
        <f>L19/27.2</f>
        <v>32.393382352941181</v>
      </c>
      <c r="M20" s="155"/>
      <c r="N20" s="156"/>
      <c r="O20" s="156"/>
      <c r="P20" s="156"/>
      <c r="Q20" s="157"/>
      <c r="R20" s="155"/>
      <c r="S20" s="156"/>
      <c r="T20" s="156"/>
      <c r="U20" s="156"/>
      <c r="V20" s="156"/>
      <c r="W20" s="156"/>
      <c r="X20" s="156"/>
      <c r="Y20" s="157"/>
    </row>
    <row r="21" spans="2:25" ht="15.75" x14ac:dyDescent="0.25">
      <c r="B21" s="9"/>
      <c r="C21" s="101"/>
      <c r="D21" s="102"/>
      <c r="E21" s="106"/>
      <c r="F21" s="20"/>
      <c r="G21" s="20"/>
      <c r="H21" s="90"/>
      <c r="I21" s="91"/>
      <c r="J21" s="90"/>
      <c r="K21" s="20"/>
      <c r="L21" s="92"/>
      <c r="M21" s="20"/>
      <c r="N21" s="20"/>
      <c r="O21" s="20"/>
      <c r="P21" s="93"/>
      <c r="Q21" s="93"/>
      <c r="R21" s="93"/>
      <c r="S21" s="93"/>
      <c r="T21" s="93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5"/>
  <sheetViews>
    <sheetView topLeftCell="C6" zoomScale="60" zoomScaleNormal="60" workbookViewId="0">
      <selection activeCell="M21" sqref="M21"/>
    </sheetView>
  </sheetViews>
  <sheetFormatPr defaultRowHeight="15" x14ac:dyDescent="0.25"/>
  <cols>
    <col min="2" max="3" width="19.7109375" customWidth="1"/>
    <col min="4" max="4" width="16.140625" style="5" customWidth="1"/>
    <col min="5" max="5" width="22.14062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5.42578125" customWidth="1"/>
    <col min="12" max="12" width="22.85546875" customWidth="1"/>
    <col min="13" max="13" width="11.28515625" customWidth="1"/>
    <col min="21" max="21" width="11.140625" bestFit="1" customWidth="1"/>
    <col min="22" max="22" width="13.28515625" bestFit="1" customWidth="1"/>
    <col min="23" max="24" width="11.140625" bestFit="1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18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695" t="s">
        <v>0</v>
      </c>
      <c r="C4" s="695"/>
      <c r="D4" s="693" t="s">
        <v>108</v>
      </c>
      <c r="E4" s="695" t="s">
        <v>37</v>
      </c>
      <c r="F4" s="693" t="s">
        <v>36</v>
      </c>
      <c r="G4" s="693" t="s">
        <v>25</v>
      </c>
      <c r="H4" s="693" t="s">
        <v>35</v>
      </c>
      <c r="I4" s="690" t="s">
        <v>22</v>
      </c>
      <c r="J4" s="711"/>
      <c r="K4" s="712"/>
      <c r="L4" s="693" t="s">
        <v>109</v>
      </c>
      <c r="M4" s="686" t="s">
        <v>23</v>
      </c>
      <c r="N4" s="687"/>
      <c r="O4" s="702"/>
      <c r="P4" s="702"/>
      <c r="Q4" s="703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5" s="14" customFormat="1" ht="63.75" customHeight="1" thickBot="1" x14ac:dyDescent="0.3">
      <c r="B5" s="698"/>
      <c r="C5" s="698"/>
      <c r="D5" s="698"/>
      <c r="E5" s="698"/>
      <c r="F5" s="698"/>
      <c r="G5" s="698"/>
      <c r="H5" s="698"/>
      <c r="I5" s="214" t="s">
        <v>26</v>
      </c>
      <c r="J5" s="188" t="s">
        <v>27</v>
      </c>
      <c r="K5" s="214" t="s">
        <v>28</v>
      </c>
      <c r="L5" s="698"/>
      <c r="M5" s="365" t="s">
        <v>29</v>
      </c>
      <c r="N5" s="365" t="s">
        <v>83</v>
      </c>
      <c r="O5" s="365" t="s">
        <v>30</v>
      </c>
      <c r="P5" s="187" t="s">
        <v>84</v>
      </c>
      <c r="Q5" s="188" t="s">
        <v>85</v>
      </c>
      <c r="R5" s="365" t="s">
        <v>31</v>
      </c>
      <c r="S5" s="365" t="s">
        <v>32</v>
      </c>
      <c r="T5" s="365" t="s">
        <v>33</v>
      </c>
      <c r="U5" s="365" t="s">
        <v>34</v>
      </c>
      <c r="V5" s="365" t="s">
        <v>86</v>
      </c>
      <c r="W5" s="365" t="s">
        <v>87</v>
      </c>
      <c r="X5" s="365" t="s">
        <v>88</v>
      </c>
      <c r="Y5" s="188" t="s">
        <v>89</v>
      </c>
    </row>
    <row r="6" spans="2:25" s="14" customFormat="1" ht="39" customHeight="1" x14ac:dyDescent="0.25">
      <c r="B6" s="238" t="s">
        <v>5</v>
      </c>
      <c r="C6" s="63"/>
      <c r="D6" s="63">
        <v>25</v>
      </c>
      <c r="E6" s="63" t="s">
        <v>19</v>
      </c>
      <c r="F6" s="216" t="s">
        <v>155</v>
      </c>
      <c r="G6" s="275">
        <v>150</v>
      </c>
      <c r="H6" s="174"/>
      <c r="I6" s="143">
        <v>0.6</v>
      </c>
      <c r="J6" s="26">
        <v>0.45</v>
      </c>
      <c r="K6" s="27">
        <v>15.45</v>
      </c>
      <c r="L6" s="210">
        <v>70.5</v>
      </c>
      <c r="M6" s="143">
        <v>0.03</v>
      </c>
      <c r="N6" s="282">
        <v>0.05</v>
      </c>
      <c r="O6" s="26">
        <v>7.5</v>
      </c>
      <c r="P6" s="26">
        <v>0</v>
      </c>
      <c r="Q6" s="27">
        <v>0</v>
      </c>
      <c r="R6" s="192">
        <v>28.5</v>
      </c>
      <c r="S6" s="193">
        <v>24</v>
      </c>
      <c r="T6" s="193">
        <v>18</v>
      </c>
      <c r="U6" s="193">
        <v>0</v>
      </c>
      <c r="V6" s="193">
        <v>232.5</v>
      </c>
      <c r="W6" s="193">
        <v>1.5E-3</v>
      </c>
      <c r="X6" s="193">
        <v>1.4999999999999999E-4</v>
      </c>
      <c r="Y6" s="189">
        <v>0.01</v>
      </c>
    </row>
    <row r="7" spans="2:25" s="14" customFormat="1" ht="39" customHeight="1" x14ac:dyDescent="0.25">
      <c r="B7" s="217"/>
      <c r="C7" s="171"/>
      <c r="D7" s="38">
        <v>86</v>
      </c>
      <c r="E7" s="52" t="s">
        <v>9</v>
      </c>
      <c r="F7" s="129" t="s">
        <v>153</v>
      </c>
      <c r="G7" s="276">
        <v>280</v>
      </c>
      <c r="H7" s="52"/>
      <c r="I7" s="375">
        <v>18.29</v>
      </c>
      <c r="J7" s="376">
        <v>28.47</v>
      </c>
      <c r="K7" s="377">
        <v>28.69</v>
      </c>
      <c r="L7" s="378">
        <v>446.42</v>
      </c>
      <c r="M7" s="375">
        <v>0.55000000000000004</v>
      </c>
      <c r="N7" s="376">
        <v>0.23</v>
      </c>
      <c r="O7" s="376">
        <v>16.22</v>
      </c>
      <c r="P7" s="376">
        <v>20</v>
      </c>
      <c r="Q7" s="377">
        <v>0.36</v>
      </c>
      <c r="R7" s="375">
        <v>36.020000000000003</v>
      </c>
      <c r="S7" s="376">
        <v>248.42</v>
      </c>
      <c r="T7" s="376">
        <v>63.04</v>
      </c>
      <c r="U7" s="376">
        <v>3.28</v>
      </c>
      <c r="V7" s="376">
        <v>11141.28</v>
      </c>
      <c r="W7" s="376">
        <v>8.8900000000000003E-3</v>
      </c>
      <c r="X7" s="376">
        <v>1.6789999999999999E-2</v>
      </c>
      <c r="Y7" s="377">
        <v>0.05</v>
      </c>
    </row>
    <row r="8" spans="2:25" s="14" customFormat="1" ht="39" customHeight="1" x14ac:dyDescent="0.25">
      <c r="B8" s="217"/>
      <c r="C8" s="43"/>
      <c r="D8" s="52">
        <v>113</v>
      </c>
      <c r="E8" s="52" t="s">
        <v>4</v>
      </c>
      <c r="F8" s="84" t="s">
        <v>10</v>
      </c>
      <c r="G8" s="52">
        <v>200</v>
      </c>
      <c r="H8" s="181"/>
      <c r="I8" s="123">
        <v>0.04</v>
      </c>
      <c r="J8" s="16">
        <v>0</v>
      </c>
      <c r="K8" s="25">
        <v>7.4</v>
      </c>
      <c r="L8" s="296">
        <v>30.26</v>
      </c>
      <c r="M8" s="123">
        <v>0</v>
      </c>
      <c r="N8" s="15">
        <v>0</v>
      </c>
      <c r="O8" s="16">
        <v>0.8</v>
      </c>
      <c r="P8" s="16">
        <v>0</v>
      </c>
      <c r="Q8" s="25">
        <v>0</v>
      </c>
      <c r="R8" s="15">
        <v>2.02</v>
      </c>
      <c r="S8" s="16">
        <v>0.99</v>
      </c>
      <c r="T8" s="16">
        <v>0.55000000000000004</v>
      </c>
      <c r="U8" s="16">
        <v>0.05</v>
      </c>
      <c r="V8" s="16">
        <v>7.05</v>
      </c>
      <c r="W8" s="16">
        <v>0</v>
      </c>
      <c r="X8" s="16">
        <v>0</v>
      </c>
      <c r="Y8" s="25">
        <v>0</v>
      </c>
    </row>
    <row r="9" spans="2:25" s="14" customFormat="1" ht="39" customHeight="1" x14ac:dyDescent="0.25">
      <c r="B9" s="217"/>
      <c r="C9" s="43"/>
      <c r="D9" s="160">
        <v>119</v>
      </c>
      <c r="E9" s="52" t="s">
        <v>13</v>
      </c>
      <c r="F9" s="283" t="s">
        <v>49</v>
      </c>
      <c r="G9" s="276">
        <v>30</v>
      </c>
      <c r="H9" s="52"/>
      <c r="I9" s="123">
        <v>2.2799999999999998</v>
      </c>
      <c r="J9" s="16">
        <v>0.24</v>
      </c>
      <c r="K9" s="25">
        <v>14.76</v>
      </c>
      <c r="L9" s="175">
        <v>70.5</v>
      </c>
      <c r="M9" s="123">
        <v>0.03</v>
      </c>
      <c r="N9" s="16">
        <v>0.01</v>
      </c>
      <c r="O9" s="16">
        <v>0</v>
      </c>
      <c r="P9" s="16">
        <v>0</v>
      </c>
      <c r="Q9" s="25">
        <v>0</v>
      </c>
      <c r="R9" s="123">
        <v>6</v>
      </c>
      <c r="S9" s="16">
        <v>19.5</v>
      </c>
      <c r="T9" s="16">
        <v>4.2</v>
      </c>
      <c r="U9" s="16">
        <v>0.33</v>
      </c>
      <c r="V9" s="16">
        <v>27.9</v>
      </c>
      <c r="W9" s="16">
        <v>1.8E-3</v>
      </c>
      <c r="X9" s="16">
        <v>1E-4</v>
      </c>
      <c r="Y9" s="25">
        <v>4.3499999999999996</v>
      </c>
    </row>
    <row r="10" spans="2:25" s="14" customFormat="1" ht="39" customHeight="1" x14ac:dyDescent="0.25">
      <c r="B10" s="217"/>
      <c r="C10" s="43"/>
      <c r="D10" s="52">
        <v>120</v>
      </c>
      <c r="E10" s="52" t="s">
        <v>14</v>
      </c>
      <c r="F10" s="84" t="s">
        <v>12</v>
      </c>
      <c r="G10" s="70">
        <v>20</v>
      </c>
      <c r="H10" s="307"/>
      <c r="I10" s="123">
        <v>1.32</v>
      </c>
      <c r="J10" s="16">
        <v>0.24</v>
      </c>
      <c r="K10" s="25">
        <v>8.0399999999999991</v>
      </c>
      <c r="L10" s="175">
        <v>39.6</v>
      </c>
      <c r="M10" s="123">
        <v>0.03</v>
      </c>
      <c r="N10" s="15">
        <v>0.02</v>
      </c>
      <c r="O10" s="16">
        <v>0</v>
      </c>
      <c r="P10" s="16">
        <v>0</v>
      </c>
      <c r="Q10" s="25">
        <v>0</v>
      </c>
      <c r="R10" s="123">
        <v>5.8</v>
      </c>
      <c r="S10" s="16">
        <v>30</v>
      </c>
      <c r="T10" s="16">
        <v>9.4</v>
      </c>
      <c r="U10" s="16">
        <v>0.78</v>
      </c>
      <c r="V10" s="16">
        <v>47</v>
      </c>
      <c r="W10" s="16">
        <v>8.0000000000000004E-4</v>
      </c>
      <c r="X10" s="16">
        <v>1.1000000000000001E-3</v>
      </c>
      <c r="Y10" s="25">
        <v>1.2E-2</v>
      </c>
    </row>
    <row r="11" spans="2:25" s="14" customFormat="1" ht="39" customHeight="1" x14ac:dyDescent="0.25">
      <c r="B11" s="217"/>
      <c r="C11" s="43"/>
      <c r="D11" s="38"/>
      <c r="E11" s="52"/>
      <c r="F11" s="132" t="s">
        <v>20</v>
      </c>
      <c r="G11" s="121">
        <f>G6+G7+G8+G9+G10</f>
        <v>680</v>
      </c>
      <c r="H11" s="52"/>
      <c r="I11" s="123">
        <f t="shared" ref="I11:Y11" si="0">I6+I7+I8+I9+I10</f>
        <v>22.53</v>
      </c>
      <c r="J11" s="16">
        <f t="shared" si="0"/>
        <v>29.399999999999995</v>
      </c>
      <c r="K11" s="25">
        <f t="shared" si="0"/>
        <v>74.34</v>
      </c>
      <c r="L11" s="371">
        <f t="shared" si="0"/>
        <v>657.28000000000009</v>
      </c>
      <c r="M11" s="123">
        <f t="shared" si="0"/>
        <v>0.64000000000000012</v>
      </c>
      <c r="N11" s="16">
        <f t="shared" si="0"/>
        <v>0.31000000000000005</v>
      </c>
      <c r="O11" s="16">
        <f t="shared" si="0"/>
        <v>24.52</v>
      </c>
      <c r="P11" s="16">
        <f t="shared" si="0"/>
        <v>20</v>
      </c>
      <c r="Q11" s="25">
        <f t="shared" si="0"/>
        <v>0.36</v>
      </c>
      <c r="R11" s="123">
        <f t="shared" si="0"/>
        <v>78.34</v>
      </c>
      <c r="S11" s="16">
        <f t="shared" si="0"/>
        <v>322.90999999999997</v>
      </c>
      <c r="T11" s="16">
        <f t="shared" si="0"/>
        <v>95.19</v>
      </c>
      <c r="U11" s="16">
        <f t="shared" si="0"/>
        <v>4.4399999999999995</v>
      </c>
      <c r="V11" s="16">
        <f t="shared" si="0"/>
        <v>11455.73</v>
      </c>
      <c r="W11" s="16">
        <f t="shared" si="0"/>
        <v>1.299E-2</v>
      </c>
      <c r="X11" s="16">
        <f t="shared" si="0"/>
        <v>1.814E-2</v>
      </c>
      <c r="Y11" s="25">
        <f t="shared" si="0"/>
        <v>4.4219999999999988</v>
      </c>
    </row>
    <row r="12" spans="2:25" s="14" customFormat="1" ht="39" customHeight="1" thickBot="1" x14ac:dyDescent="0.3">
      <c r="B12" s="217"/>
      <c r="C12" s="43"/>
      <c r="D12" s="38"/>
      <c r="E12" s="52"/>
      <c r="F12" s="575" t="s">
        <v>21</v>
      </c>
      <c r="G12" s="70"/>
      <c r="H12" s="53"/>
      <c r="I12" s="625"/>
      <c r="J12" s="628"/>
      <c r="K12" s="627"/>
      <c r="L12" s="576">
        <f>L11/27.2</f>
        <v>24.164705882352944</v>
      </c>
      <c r="M12" s="625"/>
      <c r="N12" s="628"/>
      <c r="O12" s="628"/>
      <c r="P12" s="628"/>
      <c r="Q12" s="627"/>
      <c r="R12" s="625"/>
      <c r="S12" s="628"/>
      <c r="T12" s="628"/>
      <c r="U12" s="628"/>
      <c r="V12" s="628"/>
      <c r="W12" s="628"/>
      <c r="X12" s="628"/>
      <c r="Y12" s="627"/>
    </row>
    <row r="13" spans="2:25" s="14" customFormat="1" ht="39" customHeight="1" x14ac:dyDescent="0.25">
      <c r="B13" s="238" t="s">
        <v>6</v>
      </c>
      <c r="C13" s="63"/>
      <c r="D13" s="167">
        <v>135</v>
      </c>
      <c r="E13" s="63" t="s">
        <v>19</v>
      </c>
      <c r="F13" s="420" t="s">
        <v>140</v>
      </c>
      <c r="G13" s="278">
        <v>100</v>
      </c>
      <c r="H13" s="166"/>
      <c r="I13" s="143">
        <v>2</v>
      </c>
      <c r="J13" s="26">
        <v>9</v>
      </c>
      <c r="K13" s="27">
        <v>8.5399999999999991</v>
      </c>
      <c r="L13" s="210">
        <v>122</v>
      </c>
      <c r="M13" s="143">
        <v>0.02</v>
      </c>
      <c r="N13" s="26">
        <v>0.05</v>
      </c>
      <c r="O13" s="26">
        <v>7</v>
      </c>
      <c r="P13" s="26">
        <v>150</v>
      </c>
      <c r="Q13" s="164">
        <v>0</v>
      </c>
      <c r="R13" s="143">
        <v>41</v>
      </c>
      <c r="S13" s="26">
        <v>37</v>
      </c>
      <c r="T13" s="26">
        <v>15</v>
      </c>
      <c r="U13" s="26">
        <v>0.7</v>
      </c>
      <c r="V13" s="26">
        <v>315</v>
      </c>
      <c r="W13" s="26">
        <v>0</v>
      </c>
      <c r="X13" s="26">
        <v>0</v>
      </c>
      <c r="Y13" s="27">
        <v>0</v>
      </c>
    </row>
    <row r="14" spans="2:25" s="14" customFormat="1" ht="39" customHeight="1" x14ac:dyDescent="0.25">
      <c r="B14" s="239"/>
      <c r="C14" s="51"/>
      <c r="D14" s="58">
        <v>35</v>
      </c>
      <c r="E14" s="70" t="s">
        <v>8</v>
      </c>
      <c r="F14" s="266" t="s">
        <v>172</v>
      </c>
      <c r="G14" s="100">
        <v>250</v>
      </c>
      <c r="H14" s="38"/>
      <c r="I14" s="110">
        <v>6.14</v>
      </c>
      <c r="J14" s="635">
        <v>12.45</v>
      </c>
      <c r="K14" s="636">
        <v>11.28</v>
      </c>
      <c r="L14" s="634">
        <v>183.01</v>
      </c>
      <c r="M14" s="110">
        <v>0.04</v>
      </c>
      <c r="N14" s="32">
        <v>0.04</v>
      </c>
      <c r="O14" s="32">
        <v>0.93</v>
      </c>
      <c r="P14" s="32">
        <v>150</v>
      </c>
      <c r="Q14" s="33">
        <v>0</v>
      </c>
      <c r="R14" s="110">
        <v>15.56</v>
      </c>
      <c r="S14" s="32">
        <v>58.13</v>
      </c>
      <c r="T14" s="32">
        <v>12.1</v>
      </c>
      <c r="U14" s="32">
        <v>0.71</v>
      </c>
      <c r="V14" s="32">
        <v>104.62</v>
      </c>
      <c r="W14" s="32">
        <v>1.92E-3</v>
      </c>
      <c r="X14" s="32">
        <v>6.9999999999999994E-5</v>
      </c>
      <c r="Y14" s="86">
        <v>0.04</v>
      </c>
    </row>
    <row r="15" spans="2:25" s="14" customFormat="1" ht="39" customHeight="1" x14ac:dyDescent="0.25">
      <c r="B15" s="240"/>
      <c r="C15" s="99"/>
      <c r="D15" s="52">
        <v>88</v>
      </c>
      <c r="E15" s="38" t="s">
        <v>68</v>
      </c>
      <c r="F15" s="67" t="s">
        <v>160</v>
      </c>
      <c r="G15" s="100">
        <v>100</v>
      </c>
      <c r="H15" s="70"/>
      <c r="I15" s="123">
        <v>18.23</v>
      </c>
      <c r="J15" s="16">
        <v>17.03</v>
      </c>
      <c r="K15" s="25">
        <v>2.13</v>
      </c>
      <c r="L15" s="175">
        <v>234.89</v>
      </c>
      <c r="M15" s="123">
        <v>0.05</v>
      </c>
      <c r="N15" s="16">
        <v>0.13</v>
      </c>
      <c r="O15" s="16">
        <v>0.65</v>
      </c>
      <c r="P15" s="16">
        <v>50</v>
      </c>
      <c r="Q15" s="17">
        <v>0</v>
      </c>
      <c r="R15" s="123">
        <v>12.48</v>
      </c>
      <c r="S15" s="16">
        <v>173.96</v>
      </c>
      <c r="T15" s="16">
        <v>22.7</v>
      </c>
      <c r="U15" s="16">
        <v>2.5299999999999998</v>
      </c>
      <c r="V15" s="16">
        <v>306.82</v>
      </c>
      <c r="W15" s="16">
        <v>6.9699999999999996E-3</v>
      </c>
      <c r="X15" s="16">
        <v>2.2000000000000001E-4</v>
      </c>
      <c r="Y15" s="25">
        <v>0.06</v>
      </c>
    </row>
    <row r="16" spans="2:25" s="14" customFormat="1" ht="39" customHeight="1" x14ac:dyDescent="0.25">
      <c r="B16" s="240"/>
      <c r="C16" s="99"/>
      <c r="D16" s="60">
        <v>124</v>
      </c>
      <c r="E16" s="60" t="s">
        <v>55</v>
      </c>
      <c r="F16" s="622" t="s">
        <v>171</v>
      </c>
      <c r="G16" s="60">
        <v>180</v>
      </c>
      <c r="H16" s="620"/>
      <c r="I16" s="81">
        <v>4.72</v>
      </c>
      <c r="J16" s="22">
        <v>5.08</v>
      </c>
      <c r="K16" s="29">
        <v>26.21</v>
      </c>
      <c r="L16" s="621">
        <v>168.66</v>
      </c>
      <c r="M16" s="81">
        <v>0.13</v>
      </c>
      <c r="N16" s="22">
        <v>0.02</v>
      </c>
      <c r="O16" s="22">
        <v>0</v>
      </c>
      <c r="P16" s="22">
        <v>20</v>
      </c>
      <c r="Q16" s="116">
        <v>0.08</v>
      </c>
      <c r="R16" s="81">
        <v>13.09</v>
      </c>
      <c r="S16" s="22">
        <v>89.45</v>
      </c>
      <c r="T16" s="22">
        <v>31.29</v>
      </c>
      <c r="U16" s="22">
        <v>1.04</v>
      </c>
      <c r="V16" s="22">
        <v>77.19</v>
      </c>
      <c r="W16" s="22">
        <v>1.73E-3</v>
      </c>
      <c r="X16" s="22">
        <v>1.08E-3</v>
      </c>
      <c r="Y16" s="29">
        <v>0.01</v>
      </c>
    </row>
    <row r="17" spans="2:25" s="14" customFormat="1" ht="39" customHeight="1" x14ac:dyDescent="0.25">
      <c r="B17" s="240"/>
      <c r="C17" s="99"/>
      <c r="D17" s="629">
        <v>103</v>
      </c>
      <c r="E17" s="49" t="s">
        <v>17</v>
      </c>
      <c r="F17" s="630" t="s">
        <v>173</v>
      </c>
      <c r="G17" s="51">
        <v>200</v>
      </c>
      <c r="H17" s="115"/>
      <c r="I17" s="613">
        <v>0.15</v>
      </c>
      <c r="J17" s="614">
        <v>0.04</v>
      </c>
      <c r="K17" s="615">
        <v>12.83</v>
      </c>
      <c r="L17" s="616">
        <v>52.45</v>
      </c>
      <c r="M17" s="613">
        <v>0</v>
      </c>
      <c r="N17" s="614">
        <v>0</v>
      </c>
      <c r="O17" s="614">
        <v>1.2</v>
      </c>
      <c r="P17" s="614">
        <v>0</v>
      </c>
      <c r="Q17" s="619">
        <v>0</v>
      </c>
      <c r="R17" s="613">
        <v>6.83</v>
      </c>
      <c r="S17" s="614">
        <v>5.22</v>
      </c>
      <c r="T17" s="632">
        <v>4.5199999999999996</v>
      </c>
      <c r="U17" s="614">
        <v>0.12</v>
      </c>
      <c r="V17" s="614">
        <v>42.79</v>
      </c>
      <c r="W17" s="614">
        <v>0</v>
      </c>
      <c r="X17" s="614">
        <v>0</v>
      </c>
      <c r="Y17" s="633">
        <v>0</v>
      </c>
    </row>
    <row r="18" spans="2:25" s="14" customFormat="1" ht="39" customHeight="1" x14ac:dyDescent="0.25">
      <c r="B18" s="240"/>
      <c r="C18" s="99"/>
      <c r="D18" s="204">
        <v>119</v>
      </c>
      <c r="E18" s="52" t="s">
        <v>13</v>
      </c>
      <c r="F18" s="304" t="s">
        <v>49</v>
      </c>
      <c r="G18" s="276">
        <v>30</v>
      </c>
      <c r="H18" s="52"/>
      <c r="I18" s="123">
        <v>2.2799999999999998</v>
      </c>
      <c r="J18" s="16">
        <v>0.24</v>
      </c>
      <c r="K18" s="25">
        <v>14.76</v>
      </c>
      <c r="L18" s="175">
        <v>70.5</v>
      </c>
      <c r="M18" s="123">
        <v>0.03</v>
      </c>
      <c r="N18" s="16">
        <v>0.01</v>
      </c>
      <c r="O18" s="16">
        <v>0</v>
      </c>
      <c r="P18" s="16">
        <v>0</v>
      </c>
      <c r="Q18" s="25">
        <v>0</v>
      </c>
      <c r="R18" s="123">
        <v>6</v>
      </c>
      <c r="S18" s="16">
        <v>19.5</v>
      </c>
      <c r="T18" s="16">
        <v>4.2</v>
      </c>
      <c r="U18" s="16">
        <v>0.33</v>
      </c>
      <c r="V18" s="16">
        <v>27.9</v>
      </c>
      <c r="W18" s="16">
        <v>1.8E-3</v>
      </c>
      <c r="X18" s="16">
        <v>1E-4</v>
      </c>
      <c r="Y18" s="25">
        <v>4.3499999999999996</v>
      </c>
    </row>
    <row r="19" spans="2:25" s="14" customFormat="1" ht="39" customHeight="1" x14ac:dyDescent="0.25">
      <c r="B19" s="240"/>
      <c r="C19" s="99"/>
      <c r="D19" s="51">
        <v>120</v>
      </c>
      <c r="E19" s="49" t="s">
        <v>14</v>
      </c>
      <c r="F19" s="630" t="s">
        <v>42</v>
      </c>
      <c r="G19" s="58">
        <v>30</v>
      </c>
      <c r="H19" s="251"/>
      <c r="I19" s="123">
        <v>1.98</v>
      </c>
      <c r="J19" s="16">
        <v>0.36</v>
      </c>
      <c r="K19" s="25">
        <v>12.06</v>
      </c>
      <c r="L19" s="175">
        <v>59.4</v>
      </c>
      <c r="M19" s="123">
        <v>0.05</v>
      </c>
      <c r="N19" s="16">
        <v>0.02</v>
      </c>
      <c r="O19" s="16">
        <v>0</v>
      </c>
      <c r="P19" s="16">
        <v>0</v>
      </c>
      <c r="Q19" s="17">
        <v>0</v>
      </c>
      <c r="R19" s="123">
        <v>8.6999999999999993</v>
      </c>
      <c r="S19" s="16">
        <v>45</v>
      </c>
      <c r="T19" s="16">
        <v>14.1</v>
      </c>
      <c r="U19" s="16">
        <v>1.17</v>
      </c>
      <c r="V19" s="16">
        <v>70.5</v>
      </c>
      <c r="W19" s="16">
        <v>1.32E-3</v>
      </c>
      <c r="X19" s="16">
        <v>1.65E-3</v>
      </c>
      <c r="Y19" s="25">
        <v>0.01</v>
      </c>
    </row>
    <row r="20" spans="2:25" s="14" customFormat="1" ht="39" customHeight="1" x14ac:dyDescent="0.25">
      <c r="B20" s="240"/>
      <c r="C20" s="99"/>
      <c r="D20" s="55"/>
      <c r="E20" s="112"/>
      <c r="F20" s="65" t="s">
        <v>20</v>
      </c>
      <c r="G20" s="78">
        <f>SUM(G13:G19)</f>
        <v>890</v>
      </c>
      <c r="H20" s="112"/>
      <c r="I20" s="81">
        <f>SUM(I13:I19)</f>
        <v>35.499999999999993</v>
      </c>
      <c r="J20" s="22">
        <f t="shared" ref="J20" si="1">SUM(J13:J19)</f>
        <v>44.2</v>
      </c>
      <c r="K20" s="29">
        <f>SUM(K13:K19)</f>
        <v>87.81</v>
      </c>
      <c r="L20" s="178">
        <f>SUM(L13:L19)</f>
        <v>890.91</v>
      </c>
      <c r="M20" s="81">
        <f>SUM(M13:M19)</f>
        <v>0.32</v>
      </c>
      <c r="N20" s="22">
        <f t="shared" ref="N20:Y20" si="2">SUM(N13:N19)</f>
        <v>0.27</v>
      </c>
      <c r="O20" s="22">
        <f t="shared" si="2"/>
        <v>9.7799999999999994</v>
      </c>
      <c r="P20" s="22">
        <f t="shared" si="2"/>
        <v>370</v>
      </c>
      <c r="Q20" s="116">
        <f t="shared" si="2"/>
        <v>0.08</v>
      </c>
      <c r="R20" s="81">
        <f t="shared" si="2"/>
        <v>103.66000000000001</v>
      </c>
      <c r="S20" s="22">
        <f t="shared" si="2"/>
        <v>428.26000000000005</v>
      </c>
      <c r="T20" s="22">
        <f t="shared" si="2"/>
        <v>103.91</v>
      </c>
      <c r="U20" s="22">
        <f t="shared" si="2"/>
        <v>6.6</v>
      </c>
      <c r="V20" s="22">
        <f t="shared" si="2"/>
        <v>944.82</v>
      </c>
      <c r="W20" s="22">
        <f t="shared" si="2"/>
        <v>1.374E-2</v>
      </c>
      <c r="X20" s="22">
        <f t="shared" si="2"/>
        <v>3.1200000000000004E-3</v>
      </c>
      <c r="Y20" s="29">
        <f t="shared" si="2"/>
        <v>4.47</v>
      </c>
    </row>
    <row r="21" spans="2:25" s="14" customFormat="1" ht="39" customHeight="1" thickBot="1" x14ac:dyDescent="0.3">
      <c r="B21" s="241"/>
      <c r="C21" s="141"/>
      <c r="D21" s="56"/>
      <c r="E21" s="113"/>
      <c r="F21" s="66" t="s">
        <v>21</v>
      </c>
      <c r="G21" s="53"/>
      <c r="H21" s="85"/>
      <c r="I21" s="82"/>
      <c r="J21" s="28"/>
      <c r="K21" s="41"/>
      <c r="L21" s="169">
        <f>L20/23.5</f>
        <v>37.911063829787231</v>
      </c>
      <c r="M21" s="82"/>
      <c r="N21" s="28"/>
      <c r="O21" s="28"/>
      <c r="P21" s="28"/>
      <c r="Q21" s="48"/>
      <c r="R21" s="82"/>
      <c r="S21" s="28"/>
      <c r="T21" s="28"/>
      <c r="U21" s="28"/>
      <c r="V21" s="28"/>
      <c r="W21" s="28"/>
      <c r="X21" s="28"/>
      <c r="Y21" s="41"/>
    </row>
    <row r="22" spans="2:25" x14ac:dyDescent="0.2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.75" x14ac:dyDescent="0.25">
      <c r="E23" s="11"/>
      <c r="F23" s="18"/>
      <c r="G23" s="19"/>
      <c r="H23" s="11"/>
      <c r="I23" s="9"/>
      <c r="J23" s="11"/>
      <c r="K23" s="11"/>
    </row>
    <row r="24" spans="2:25" ht="15.75" x14ac:dyDescent="0.25">
      <c r="B24" s="585"/>
      <c r="C24" s="101"/>
      <c r="D24" s="46"/>
      <c r="E24" s="46"/>
      <c r="F24" s="93"/>
    </row>
    <row r="25" spans="2:25" ht="15.75" x14ac:dyDescent="0.25">
      <c r="B25" s="585"/>
      <c r="C25" s="101"/>
      <c r="D25" s="46"/>
      <c r="E25" s="46"/>
      <c r="F25" s="93"/>
    </row>
  </sheetData>
  <mergeCells count="11">
    <mergeCell ref="G4:G5"/>
    <mergeCell ref="B4:B5"/>
    <mergeCell ref="C4:C5"/>
    <mergeCell ref="D4:D5"/>
    <mergeCell ref="E4:E5"/>
    <mergeCell ref="F4:F5"/>
    <mergeCell ref="H4:H5"/>
    <mergeCell ref="I4:K4"/>
    <mergeCell ref="L4:L5"/>
    <mergeCell ref="M4:Q4"/>
    <mergeCell ref="R4:Y4"/>
  </mergeCells>
  <pageMargins left="0.7" right="0.7" top="0.75" bottom="0.75" header="0.3" footer="0.3"/>
  <pageSetup paperSize="9" scale="3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21"/>
  <sheetViews>
    <sheetView topLeftCell="F5" zoomScale="70" zoomScaleNormal="70" workbookViewId="0">
      <selection activeCell="E10" sqref="E10"/>
    </sheetView>
  </sheetViews>
  <sheetFormatPr defaultRowHeight="15" x14ac:dyDescent="0.25"/>
  <cols>
    <col min="2" max="2" width="16.85546875" customWidth="1"/>
    <col min="3" max="4" width="15.7109375" style="5" customWidth="1"/>
    <col min="5" max="5" width="22.42578125" style="40" customWidth="1"/>
    <col min="6" max="6" width="73" customWidth="1"/>
    <col min="7" max="7" width="15.42578125" customWidth="1"/>
    <col min="8" max="8" width="15.7109375" customWidth="1"/>
    <col min="9" max="9" width="12" customWidth="1"/>
    <col min="10" max="10" width="11.28515625" customWidth="1"/>
    <col min="11" max="11" width="12.85546875" customWidth="1"/>
    <col min="12" max="12" width="21.85546875" customWidth="1"/>
    <col min="13" max="13" width="10.28515625" customWidth="1"/>
    <col min="17" max="17" width="9.85546875" customWidth="1"/>
    <col min="24" max="24" width="14.140625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19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104"/>
      <c r="E3" s="105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55" t="s">
        <v>0</v>
      </c>
      <c r="C4" s="722"/>
      <c r="D4" s="728" t="s">
        <v>108</v>
      </c>
      <c r="E4" s="755" t="s">
        <v>37</v>
      </c>
      <c r="F4" s="722" t="s">
        <v>36</v>
      </c>
      <c r="G4" s="722" t="s">
        <v>25</v>
      </c>
      <c r="H4" s="731" t="s">
        <v>35</v>
      </c>
      <c r="I4" s="735" t="s">
        <v>22</v>
      </c>
      <c r="J4" s="768"/>
      <c r="K4" s="769"/>
      <c r="L4" s="728" t="s">
        <v>109</v>
      </c>
      <c r="M4" s="761" t="s">
        <v>23</v>
      </c>
      <c r="N4" s="762"/>
      <c r="O4" s="763"/>
      <c r="P4" s="763"/>
      <c r="Q4" s="764"/>
      <c r="R4" s="735" t="s">
        <v>24</v>
      </c>
      <c r="S4" s="744"/>
      <c r="T4" s="744"/>
      <c r="U4" s="744"/>
      <c r="V4" s="744"/>
      <c r="W4" s="744"/>
      <c r="X4" s="744"/>
      <c r="Y4" s="745"/>
    </row>
    <row r="5" spans="2:25" s="14" customFormat="1" ht="54.75" customHeight="1" thickBot="1" x14ac:dyDescent="0.3">
      <c r="B5" s="766"/>
      <c r="C5" s="766"/>
      <c r="D5" s="765"/>
      <c r="E5" s="766"/>
      <c r="F5" s="766"/>
      <c r="G5" s="766"/>
      <c r="H5" s="767"/>
      <c r="I5" s="271" t="s">
        <v>26</v>
      </c>
      <c r="J5" s="269" t="s">
        <v>27</v>
      </c>
      <c r="K5" s="399" t="s">
        <v>28</v>
      </c>
      <c r="L5" s="765"/>
      <c r="M5" s="271" t="s">
        <v>29</v>
      </c>
      <c r="N5" s="269" t="s">
        <v>83</v>
      </c>
      <c r="O5" s="273" t="s">
        <v>30</v>
      </c>
      <c r="P5" s="400" t="s">
        <v>84</v>
      </c>
      <c r="Q5" s="399" t="s">
        <v>85</v>
      </c>
      <c r="R5" s="271" t="s">
        <v>31</v>
      </c>
      <c r="S5" s="269" t="s">
        <v>32</v>
      </c>
      <c r="T5" s="273" t="s">
        <v>33</v>
      </c>
      <c r="U5" s="269" t="s">
        <v>34</v>
      </c>
      <c r="V5" s="401" t="s">
        <v>86</v>
      </c>
      <c r="W5" s="270" t="s">
        <v>87</v>
      </c>
      <c r="X5" s="269" t="s">
        <v>88</v>
      </c>
      <c r="Y5" s="274" t="s">
        <v>89</v>
      </c>
    </row>
    <row r="6" spans="2:25" s="14" customFormat="1" ht="39" customHeight="1" x14ac:dyDescent="0.25">
      <c r="B6" s="217" t="s">
        <v>5</v>
      </c>
      <c r="C6" s="63"/>
      <c r="D6" s="58">
        <v>301</v>
      </c>
      <c r="E6" s="70" t="s">
        <v>62</v>
      </c>
      <c r="F6" s="586" t="s">
        <v>129</v>
      </c>
      <c r="G6" s="63">
        <v>90</v>
      </c>
      <c r="H6" s="174"/>
      <c r="I6" s="143">
        <v>4.01</v>
      </c>
      <c r="J6" s="26">
        <v>14.35</v>
      </c>
      <c r="K6" s="27">
        <v>26.72</v>
      </c>
      <c r="L6" s="291">
        <v>252.91</v>
      </c>
      <c r="M6" s="143">
        <v>0.03</v>
      </c>
      <c r="N6" s="282">
        <v>0.08</v>
      </c>
      <c r="O6" s="26">
        <v>0.39</v>
      </c>
      <c r="P6" s="26">
        <v>50</v>
      </c>
      <c r="Q6" s="27">
        <v>0.22</v>
      </c>
      <c r="R6" s="123">
        <v>59.01</v>
      </c>
      <c r="S6" s="16">
        <v>65.14</v>
      </c>
      <c r="T6" s="16">
        <v>10.039999999999999</v>
      </c>
      <c r="U6" s="16">
        <v>0.44</v>
      </c>
      <c r="V6" s="16">
        <v>87.11</v>
      </c>
      <c r="W6" s="16">
        <v>4.0000000000000001E-3</v>
      </c>
      <c r="X6" s="16">
        <v>2E-3</v>
      </c>
      <c r="Y6" s="25">
        <v>0.02</v>
      </c>
    </row>
    <row r="7" spans="2:25" s="24" customFormat="1" ht="39" customHeight="1" x14ac:dyDescent="0.25">
      <c r="B7" s="217"/>
      <c r="C7" s="68"/>
      <c r="D7" s="52">
        <v>59</v>
      </c>
      <c r="E7" s="70" t="s">
        <v>53</v>
      </c>
      <c r="F7" s="266" t="s">
        <v>93</v>
      </c>
      <c r="G7" s="100">
        <v>258</v>
      </c>
      <c r="H7" s="38"/>
      <c r="I7" s="81">
        <v>10.32</v>
      </c>
      <c r="J7" s="22">
        <v>10.99</v>
      </c>
      <c r="K7" s="29">
        <v>37.36</v>
      </c>
      <c r="L7" s="305">
        <v>289.88</v>
      </c>
      <c r="M7" s="81">
        <v>0.18</v>
      </c>
      <c r="N7" s="23">
        <v>0.31</v>
      </c>
      <c r="O7" s="22">
        <v>1.21</v>
      </c>
      <c r="P7" s="22">
        <v>40</v>
      </c>
      <c r="Q7" s="29">
        <v>0.2</v>
      </c>
      <c r="R7" s="81">
        <v>264.2</v>
      </c>
      <c r="S7" s="22">
        <v>281.16000000000003</v>
      </c>
      <c r="T7" s="22">
        <v>66.569999999999993</v>
      </c>
      <c r="U7" s="22">
        <v>1.31</v>
      </c>
      <c r="V7" s="22">
        <v>377.03</v>
      </c>
      <c r="W7" s="22">
        <v>1.9769999999999999E-2</v>
      </c>
      <c r="X7" s="22">
        <v>1.2800000000000001E-2</v>
      </c>
      <c r="Y7" s="29">
        <v>0.06</v>
      </c>
    </row>
    <row r="8" spans="2:25" s="24" customFormat="1" ht="39" customHeight="1" x14ac:dyDescent="0.25">
      <c r="B8" s="217"/>
      <c r="C8" s="68"/>
      <c r="D8" s="52">
        <v>114</v>
      </c>
      <c r="E8" s="38" t="s">
        <v>41</v>
      </c>
      <c r="F8" s="67" t="s">
        <v>46</v>
      </c>
      <c r="G8" s="222">
        <v>200</v>
      </c>
      <c r="H8" s="70"/>
      <c r="I8" s="123">
        <v>0</v>
      </c>
      <c r="J8" s="16">
        <v>0</v>
      </c>
      <c r="K8" s="25">
        <v>7.27</v>
      </c>
      <c r="L8" s="77">
        <v>28.73</v>
      </c>
      <c r="M8" s="123">
        <v>0</v>
      </c>
      <c r="N8" s="16">
        <v>0</v>
      </c>
      <c r="O8" s="16">
        <v>0</v>
      </c>
      <c r="P8" s="16">
        <v>0</v>
      </c>
      <c r="Q8" s="25">
        <v>0</v>
      </c>
      <c r="R8" s="123">
        <v>0.26</v>
      </c>
      <c r="S8" s="16">
        <v>0.03</v>
      </c>
      <c r="T8" s="16">
        <v>0.03</v>
      </c>
      <c r="U8" s="16">
        <v>0.02</v>
      </c>
      <c r="V8" s="16">
        <v>0.28999999999999998</v>
      </c>
      <c r="W8" s="16">
        <v>0</v>
      </c>
      <c r="X8" s="16">
        <v>0</v>
      </c>
      <c r="Y8" s="25">
        <v>0</v>
      </c>
    </row>
    <row r="9" spans="2:25" s="24" customFormat="1" ht="39" customHeight="1" x14ac:dyDescent="0.25">
      <c r="B9" s="217"/>
      <c r="C9" s="107"/>
      <c r="D9" s="88">
        <v>121</v>
      </c>
      <c r="E9" s="38" t="s">
        <v>13</v>
      </c>
      <c r="F9" s="67" t="s">
        <v>45</v>
      </c>
      <c r="G9" s="222">
        <v>20</v>
      </c>
      <c r="H9" s="70"/>
      <c r="I9" s="123">
        <v>1.5</v>
      </c>
      <c r="J9" s="16">
        <v>0.57999999999999996</v>
      </c>
      <c r="K9" s="25">
        <v>9.9600000000000009</v>
      </c>
      <c r="L9" s="77">
        <v>52.4</v>
      </c>
      <c r="M9" s="123">
        <v>0.02</v>
      </c>
      <c r="N9" s="15">
        <v>0.01</v>
      </c>
      <c r="O9" s="16">
        <v>0</v>
      </c>
      <c r="P9" s="16">
        <v>0</v>
      </c>
      <c r="Q9" s="25">
        <v>0</v>
      </c>
      <c r="R9" s="123">
        <v>3.8</v>
      </c>
      <c r="S9" s="16">
        <v>13</v>
      </c>
      <c r="T9" s="16">
        <v>2.6</v>
      </c>
      <c r="U9" s="16">
        <v>0.24</v>
      </c>
      <c r="V9" s="16">
        <v>18.399999999999999</v>
      </c>
      <c r="W9" s="16">
        <v>0</v>
      </c>
      <c r="X9" s="16">
        <v>0</v>
      </c>
      <c r="Y9" s="25">
        <v>0</v>
      </c>
    </row>
    <row r="10" spans="2:25" s="24" customFormat="1" ht="39" customHeight="1" x14ac:dyDescent="0.25">
      <c r="B10" s="217"/>
      <c r="C10" s="52"/>
      <c r="D10" s="52"/>
      <c r="E10" s="70"/>
      <c r="F10" s="135" t="s">
        <v>20</v>
      </c>
      <c r="G10" s="118">
        <f>SUM(G6:G9)</f>
        <v>568</v>
      </c>
      <c r="H10" s="121"/>
      <c r="I10" s="172">
        <f t="shared" ref="I10:Y10" si="0">SUM(I6:I9)</f>
        <v>15.83</v>
      </c>
      <c r="J10" s="31">
        <f t="shared" si="0"/>
        <v>25.919999999999998</v>
      </c>
      <c r="K10" s="119">
        <f t="shared" si="0"/>
        <v>81.31</v>
      </c>
      <c r="L10" s="118">
        <f t="shared" si="0"/>
        <v>623.91999999999996</v>
      </c>
      <c r="M10" s="172">
        <f t="shared" si="0"/>
        <v>0.22999999999999998</v>
      </c>
      <c r="N10" s="31">
        <f t="shared" si="0"/>
        <v>0.4</v>
      </c>
      <c r="O10" s="31">
        <f t="shared" si="0"/>
        <v>1.6</v>
      </c>
      <c r="P10" s="31">
        <f t="shared" si="0"/>
        <v>90</v>
      </c>
      <c r="Q10" s="119">
        <f t="shared" si="0"/>
        <v>0.42000000000000004</v>
      </c>
      <c r="R10" s="172">
        <f t="shared" si="0"/>
        <v>327.27</v>
      </c>
      <c r="S10" s="31">
        <f t="shared" si="0"/>
        <v>359.33</v>
      </c>
      <c r="T10" s="31">
        <f t="shared" si="0"/>
        <v>79.239999999999981</v>
      </c>
      <c r="U10" s="31">
        <f t="shared" si="0"/>
        <v>2.0099999999999998</v>
      </c>
      <c r="V10" s="31">
        <f t="shared" si="0"/>
        <v>482.83</v>
      </c>
      <c r="W10" s="31">
        <f t="shared" si="0"/>
        <v>2.3769999999999999E-2</v>
      </c>
      <c r="X10" s="31">
        <f t="shared" si="0"/>
        <v>1.4800000000000001E-2</v>
      </c>
      <c r="Y10" s="119">
        <f t="shared" si="0"/>
        <v>0.08</v>
      </c>
    </row>
    <row r="11" spans="2:25" s="24" customFormat="1" ht="39" customHeight="1" thickBot="1" x14ac:dyDescent="0.3">
      <c r="B11" s="217"/>
      <c r="C11" s="183"/>
      <c r="D11" s="55"/>
      <c r="E11" s="71"/>
      <c r="F11" s="144" t="s">
        <v>21</v>
      </c>
      <c r="G11" s="78"/>
      <c r="H11" s="112"/>
      <c r="I11" s="82"/>
      <c r="J11" s="28"/>
      <c r="K11" s="41"/>
      <c r="L11" s="154">
        <f>L10/27.2</f>
        <v>22.938235294117646</v>
      </c>
      <c r="M11" s="82"/>
      <c r="N11" s="64"/>
      <c r="O11" s="28"/>
      <c r="P11" s="28"/>
      <c r="Q11" s="41"/>
      <c r="R11" s="344"/>
      <c r="S11" s="345"/>
      <c r="T11" s="345"/>
      <c r="U11" s="345"/>
      <c r="V11" s="345"/>
      <c r="W11" s="345"/>
      <c r="X11" s="345"/>
      <c r="Y11" s="339"/>
    </row>
    <row r="12" spans="2:25" s="14" customFormat="1" ht="39" customHeight="1" x14ac:dyDescent="0.25">
      <c r="B12" s="285" t="s">
        <v>6</v>
      </c>
      <c r="C12" s="343"/>
      <c r="D12" s="63">
        <v>24</v>
      </c>
      <c r="E12" s="167" t="s">
        <v>19</v>
      </c>
      <c r="F12" s="287" t="s">
        <v>81</v>
      </c>
      <c r="G12" s="262">
        <v>150</v>
      </c>
      <c r="H12" s="166"/>
      <c r="I12" s="143">
        <v>0.6</v>
      </c>
      <c r="J12" s="26">
        <v>0.6</v>
      </c>
      <c r="K12" s="27">
        <v>14.7</v>
      </c>
      <c r="L12" s="279">
        <v>70.5</v>
      </c>
      <c r="M12" s="143">
        <v>0.05</v>
      </c>
      <c r="N12" s="26">
        <v>0.03</v>
      </c>
      <c r="O12" s="26">
        <v>15</v>
      </c>
      <c r="P12" s="26">
        <v>0</v>
      </c>
      <c r="Q12" s="27">
        <v>0</v>
      </c>
      <c r="R12" s="282">
        <v>24</v>
      </c>
      <c r="S12" s="26">
        <v>16.5</v>
      </c>
      <c r="T12" s="26">
        <v>13.5</v>
      </c>
      <c r="U12" s="26">
        <v>3.3</v>
      </c>
      <c r="V12" s="26">
        <v>417</v>
      </c>
      <c r="W12" s="26">
        <v>3.0000000000000001E-3</v>
      </c>
      <c r="X12" s="26">
        <v>4.4999999999999999E-4</v>
      </c>
      <c r="Y12" s="27">
        <v>0.01</v>
      </c>
    </row>
    <row r="13" spans="2:25" s="14" customFormat="1" ht="39" customHeight="1" x14ac:dyDescent="0.25">
      <c r="B13" s="217"/>
      <c r="C13" s="299"/>
      <c r="D13" s="52">
        <v>138</v>
      </c>
      <c r="E13" s="70" t="s">
        <v>8</v>
      </c>
      <c r="F13" s="252" t="s">
        <v>179</v>
      </c>
      <c r="G13" s="100">
        <v>250</v>
      </c>
      <c r="H13" s="38"/>
      <c r="I13" s="110">
        <v>7.54</v>
      </c>
      <c r="J13" s="32">
        <v>7.98</v>
      </c>
      <c r="K13" s="86">
        <v>13.96</v>
      </c>
      <c r="L13" s="160">
        <v>158.08000000000001</v>
      </c>
      <c r="M13" s="110">
        <v>0.09</v>
      </c>
      <c r="N13" s="32">
        <v>0.1</v>
      </c>
      <c r="O13" s="32">
        <v>7.16</v>
      </c>
      <c r="P13" s="32">
        <v>150</v>
      </c>
      <c r="Q13" s="33">
        <v>0.03</v>
      </c>
      <c r="R13" s="110">
        <v>29.44</v>
      </c>
      <c r="S13" s="32">
        <v>110.53</v>
      </c>
      <c r="T13" s="32">
        <v>29.01</v>
      </c>
      <c r="U13" s="32">
        <v>1.59</v>
      </c>
      <c r="V13" s="32">
        <v>514.34</v>
      </c>
      <c r="W13" s="32">
        <v>7.3400000000000002E-3</v>
      </c>
      <c r="X13" s="32">
        <v>3.3E-4</v>
      </c>
      <c r="Y13" s="86">
        <v>0.05</v>
      </c>
    </row>
    <row r="14" spans="2:25" s="24" customFormat="1" ht="39" customHeight="1" x14ac:dyDescent="0.25">
      <c r="B14" s="244"/>
      <c r="C14" s="299"/>
      <c r="D14" s="52">
        <v>177</v>
      </c>
      <c r="E14" s="52" t="s">
        <v>9</v>
      </c>
      <c r="F14" s="129" t="s">
        <v>96</v>
      </c>
      <c r="G14" s="70">
        <v>100</v>
      </c>
      <c r="H14" s="70"/>
      <c r="I14" s="110">
        <v>17.52</v>
      </c>
      <c r="J14" s="32">
        <v>14.84</v>
      </c>
      <c r="K14" s="86">
        <v>1.79</v>
      </c>
      <c r="L14" s="160">
        <v>211.63</v>
      </c>
      <c r="M14" s="110">
        <v>7.0000000000000007E-2</v>
      </c>
      <c r="N14" s="32">
        <v>0.13</v>
      </c>
      <c r="O14" s="32">
        <v>1.89</v>
      </c>
      <c r="P14" s="32">
        <v>130</v>
      </c>
      <c r="Q14" s="86">
        <v>1E-3</v>
      </c>
      <c r="R14" s="87">
        <v>22.43</v>
      </c>
      <c r="S14" s="32">
        <v>146.94</v>
      </c>
      <c r="T14" s="32">
        <v>21.63</v>
      </c>
      <c r="U14" s="32">
        <v>1.27</v>
      </c>
      <c r="V14" s="32">
        <v>247.44</v>
      </c>
      <c r="W14" s="32">
        <v>4.7999999999999996E-3</v>
      </c>
      <c r="X14" s="32">
        <v>2.9999999999999997E-4</v>
      </c>
      <c r="Y14" s="86">
        <v>0.12</v>
      </c>
    </row>
    <row r="15" spans="2:25" s="24" customFormat="1" ht="39" customHeight="1" x14ac:dyDescent="0.25">
      <c r="B15" s="244"/>
      <c r="C15" s="267"/>
      <c r="D15" s="52">
        <v>55</v>
      </c>
      <c r="E15" s="52" t="s">
        <v>55</v>
      </c>
      <c r="F15" s="129" t="s">
        <v>77</v>
      </c>
      <c r="G15" s="70">
        <v>180</v>
      </c>
      <c r="H15" s="70"/>
      <c r="I15" s="110">
        <v>4.26</v>
      </c>
      <c r="J15" s="32">
        <v>5.82</v>
      </c>
      <c r="K15" s="86">
        <v>29.15</v>
      </c>
      <c r="L15" s="160">
        <v>186.05</v>
      </c>
      <c r="M15" s="110">
        <v>0.04</v>
      </c>
      <c r="N15" s="32">
        <v>0.03</v>
      </c>
      <c r="O15" s="32">
        <v>0</v>
      </c>
      <c r="P15" s="32">
        <v>20</v>
      </c>
      <c r="Q15" s="86">
        <v>0.11</v>
      </c>
      <c r="R15" s="87">
        <v>19.38</v>
      </c>
      <c r="S15" s="32">
        <v>137.38999999999999</v>
      </c>
      <c r="T15" s="32">
        <v>16.8</v>
      </c>
      <c r="U15" s="32">
        <v>0.78</v>
      </c>
      <c r="V15" s="32">
        <v>70.650000000000006</v>
      </c>
      <c r="W15" s="32">
        <v>0</v>
      </c>
      <c r="X15" s="32">
        <v>1.6E-2</v>
      </c>
      <c r="Y15" s="86">
        <v>0.03</v>
      </c>
    </row>
    <row r="16" spans="2:25" s="14" customFormat="1" ht="39" customHeight="1" x14ac:dyDescent="0.25">
      <c r="B16" s="244"/>
      <c r="C16" s="267"/>
      <c r="D16" s="52">
        <v>104</v>
      </c>
      <c r="E16" s="70" t="s">
        <v>17</v>
      </c>
      <c r="F16" s="280" t="s">
        <v>113</v>
      </c>
      <c r="G16" s="281">
        <v>200</v>
      </c>
      <c r="H16" s="38"/>
      <c r="I16" s="123">
        <v>0</v>
      </c>
      <c r="J16" s="16">
        <v>0</v>
      </c>
      <c r="K16" s="25">
        <v>14.16</v>
      </c>
      <c r="L16" s="122">
        <v>55.48</v>
      </c>
      <c r="M16" s="123">
        <v>0.09</v>
      </c>
      <c r="N16" s="16">
        <v>0.1</v>
      </c>
      <c r="O16" s="16">
        <v>2.94</v>
      </c>
      <c r="P16" s="16">
        <v>0.08</v>
      </c>
      <c r="Q16" s="25">
        <v>0.96</v>
      </c>
      <c r="R16" s="15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25">
        <v>0</v>
      </c>
    </row>
    <row r="17" spans="2:25" s="14" customFormat="1" ht="39" customHeight="1" x14ac:dyDescent="0.25">
      <c r="B17" s="244"/>
      <c r="C17" s="267"/>
      <c r="D17" s="88">
        <v>119</v>
      </c>
      <c r="E17" s="38" t="s">
        <v>13</v>
      </c>
      <c r="F17" s="50" t="s">
        <v>49</v>
      </c>
      <c r="G17" s="52">
        <v>45</v>
      </c>
      <c r="H17" s="162"/>
      <c r="I17" s="123">
        <v>3.42</v>
      </c>
      <c r="J17" s="16">
        <v>0.36</v>
      </c>
      <c r="K17" s="25">
        <v>22.14</v>
      </c>
      <c r="L17" s="122">
        <v>105.75</v>
      </c>
      <c r="M17" s="123">
        <v>0.05</v>
      </c>
      <c r="N17" s="16">
        <v>0.01</v>
      </c>
      <c r="O17" s="16">
        <v>0</v>
      </c>
      <c r="P17" s="16">
        <v>0</v>
      </c>
      <c r="Q17" s="17">
        <v>0</v>
      </c>
      <c r="R17" s="123">
        <v>9</v>
      </c>
      <c r="S17" s="16">
        <v>29.25</v>
      </c>
      <c r="T17" s="16">
        <v>6.3</v>
      </c>
      <c r="U17" s="16">
        <v>0.5</v>
      </c>
      <c r="V17" s="16">
        <v>41.85</v>
      </c>
      <c r="W17" s="16">
        <v>1.24E-3</v>
      </c>
      <c r="X17" s="16">
        <v>2.7000000000000001E-3</v>
      </c>
      <c r="Y17" s="25">
        <v>6.53</v>
      </c>
    </row>
    <row r="18" spans="2:25" s="14" customFormat="1" ht="39" customHeight="1" x14ac:dyDescent="0.25">
      <c r="B18" s="244"/>
      <c r="C18" s="70"/>
      <c r="D18" s="52">
        <v>120</v>
      </c>
      <c r="E18" s="52" t="s">
        <v>14</v>
      </c>
      <c r="F18" s="304" t="s">
        <v>42</v>
      </c>
      <c r="G18" s="52">
        <v>25</v>
      </c>
      <c r="H18" s="162"/>
      <c r="I18" s="123">
        <v>1.65</v>
      </c>
      <c r="J18" s="16">
        <v>0.3</v>
      </c>
      <c r="K18" s="25">
        <v>10.050000000000001</v>
      </c>
      <c r="L18" s="122">
        <v>49.5</v>
      </c>
      <c r="M18" s="123">
        <v>0.04</v>
      </c>
      <c r="N18" s="16">
        <v>0.02</v>
      </c>
      <c r="O18" s="16">
        <v>0</v>
      </c>
      <c r="P18" s="16">
        <v>0</v>
      </c>
      <c r="Q18" s="17">
        <v>0</v>
      </c>
      <c r="R18" s="123">
        <v>7.25</v>
      </c>
      <c r="S18" s="16">
        <v>37.5</v>
      </c>
      <c r="T18" s="16">
        <v>11.75</v>
      </c>
      <c r="U18" s="16">
        <v>0.98</v>
      </c>
      <c r="V18" s="16">
        <v>58.75</v>
      </c>
      <c r="W18" s="16">
        <v>1E-3</v>
      </c>
      <c r="X18" s="16">
        <v>1E-3</v>
      </c>
      <c r="Y18" s="25">
        <v>0</v>
      </c>
    </row>
    <row r="19" spans="2:25" s="24" customFormat="1" ht="39" customHeight="1" x14ac:dyDescent="0.25">
      <c r="B19" s="244"/>
      <c r="C19" s="299"/>
      <c r="D19" s="52"/>
      <c r="E19" s="52"/>
      <c r="F19" s="402" t="s">
        <v>20</v>
      </c>
      <c r="G19" s="370">
        <f>SUM(G12:G18)</f>
        <v>950</v>
      </c>
      <c r="H19" s="370"/>
      <c r="I19" s="172">
        <f t="shared" ref="I19:Y19" si="1">SUM(I12:I18)</f>
        <v>34.99</v>
      </c>
      <c r="J19" s="31">
        <f t="shared" si="1"/>
        <v>29.900000000000002</v>
      </c>
      <c r="K19" s="119">
        <f t="shared" si="1"/>
        <v>105.94999999999999</v>
      </c>
      <c r="L19" s="447">
        <f>SUM(L12:L18)</f>
        <v>836.99</v>
      </c>
      <c r="M19" s="172">
        <f t="shared" si="1"/>
        <v>0.42999999999999994</v>
      </c>
      <c r="N19" s="31">
        <f t="shared" si="1"/>
        <v>0.42000000000000004</v>
      </c>
      <c r="O19" s="31">
        <f t="shared" si="1"/>
        <v>26.990000000000002</v>
      </c>
      <c r="P19" s="31">
        <f t="shared" si="1"/>
        <v>300.08</v>
      </c>
      <c r="Q19" s="119">
        <f t="shared" si="1"/>
        <v>1.101</v>
      </c>
      <c r="R19" s="168">
        <f t="shared" si="1"/>
        <v>111.5</v>
      </c>
      <c r="S19" s="31">
        <f t="shared" si="1"/>
        <v>478.11</v>
      </c>
      <c r="T19" s="31">
        <f t="shared" si="1"/>
        <v>98.99</v>
      </c>
      <c r="U19" s="31">
        <f t="shared" si="1"/>
        <v>8.42</v>
      </c>
      <c r="V19" s="31">
        <f t="shared" si="1"/>
        <v>1350.03</v>
      </c>
      <c r="W19" s="31">
        <f t="shared" si="1"/>
        <v>1.7380000000000003E-2</v>
      </c>
      <c r="X19" s="31">
        <f t="shared" si="1"/>
        <v>2.0780000000000003E-2</v>
      </c>
      <c r="Y19" s="119">
        <f t="shared" si="1"/>
        <v>6.74</v>
      </c>
    </row>
    <row r="20" spans="2:25" s="24" customFormat="1" ht="39" customHeight="1" thickBot="1" x14ac:dyDescent="0.3">
      <c r="B20" s="245"/>
      <c r="C20" s="389"/>
      <c r="D20" s="53"/>
      <c r="E20" s="53"/>
      <c r="F20" s="403" t="s">
        <v>21</v>
      </c>
      <c r="G20" s="386"/>
      <c r="H20" s="80"/>
      <c r="I20" s="155"/>
      <c r="J20" s="156"/>
      <c r="K20" s="157"/>
      <c r="L20" s="404">
        <f>L19/27.2</f>
        <v>30.77169117647059</v>
      </c>
      <c r="M20" s="155"/>
      <c r="N20" s="156"/>
      <c r="O20" s="156"/>
      <c r="P20" s="156"/>
      <c r="Q20" s="157"/>
      <c r="R20" s="180"/>
      <c r="S20" s="156"/>
      <c r="T20" s="156"/>
      <c r="U20" s="156"/>
      <c r="V20" s="156"/>
      <c r="W20" s="156"/>
      <c r="X20" s="156"/>
      <c r="Y20" s="157"/>
    </row>
    <row r="21" spans="2:25" ht="15.75" x14ac:dyDescent="0.25">
      <c r="B21" s="9"/>
      <c r="C21" s="101"/>
      <c r="D21" s="102"/>
      <c r="E21" s="106"/>
      <c r="F21" s="20"/>
      <c r="G21" s="20"/>
      <c r="H21" s="90"/>
      <c r="I21" s="91"/>
      <c r="J21" s="90"/>
      <c r="K21" s="20"/>
      <c r="L21" s="92"/>
      <c r="M21" s="20"/>
      <c r="N21" s="20"/>
      <c r="O21" s="20"/>
      <c r="P21" s="93"/>
      <c r="Q21" s="93"/>
      <c r="R21" s="93"/>
      <c r="S21" s="93"/>
      <c r="T21" s="93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9"/>
  <sheetViews>
    <sheetView topLeftCell="A10" zoomScale="60" zoomScaleNormal="60" workbookViewId="0">
      <selection activeCell="C17" sqref="C17:Y17"/>
    </sheetView>
  </sheetViews>
  <sheetFormatPr defaultRowHeight="15" x14ac:dyDescent="0.25"/>
  <cols>
    <col min="2" max="3" width="20.7109375" customWidth="1"/>
    <col min="4" max="4" width="16.5703125" style="5" customWidth="1"/>
    <col min="5" max="5" width="21.42578125" customWidth="1"/>
    <col min="6" max="6" width="56.28515625" customWidth="1"/>
    <col min="7" max="7" width="13.85546875" customWidth="1"/>
    <col min="8" max="8" width="10.85546875" customWidth="1"/>
    <col min="10" max="10" width="11.28515625" customWidth="1"/>
    <col min="11" max="11" width="15" customWidth="1"/>
    <col min="12" max="12" width="23.85546875" customWidth="1"/>
    <col min="13" max="13" width="11.28515625" customWidth="1"/>
    <col min="16" max="16" width="10.28515625" customWidth="1"/>
    <col min="22" max="22" width="9.85546875" bestFit="1" customWidth="1"/>
    <col min="23" max="23" width="10.85546875" customWidth="1"/>
    <col min="24" max="24" width="13.140625" customWidth="1"/>
  </cols>
  <sheetData>
    <row r="2" spans="2:26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2</v>
      </c>
      <c r="I2" s="6"/>
      <c r="L2" s="8"/>
      <c r="M2" s="7"/>
      <c r="N2" s="1"/>
      <c r="O2" s="2"/>
    </row>
    <row r="3" spans="2:26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4" customFormat="1" ht="30.75" customHeight="1" thickBot="1" x14ac:dyDescent="0.3">
      <c r="B4" s="695" t="s">
        <v>0</v>
      </c>
      <c r="C4" s="699"/>
      <c r="D4" s="693" t="s">
        <v>108</v>
      </c>
      <c r="E4" s="704" t="s">
        <v>37</v>
      </c>
      <c r="F4" s="693" t="s">
        <v>36</v>
      </c>
      <c r="G4" s="693" t="s">
        <v>25</v>
      </c>
      <c r="H4" s="693" t="s">
        <v>35</v>
      </c>
      <c r="I4" s="708" t="s">
        <v>22</v>
      </c>
      <c r="J4" s="709"/>
      <c r="K4" s="710"/>
      <c r="L4" s="706" t="s">
        <v>109</v>
      </c>
      <c r="M4" s="686" t="s">
        <v>23</v>
      </c>
      <c r="N4" s="687"/>
      <c r="O4" s="702"/>
      <c r="P4" s="702"/>
      <c r="Q4" s="703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6" s="14" customFormat="1" ht="64.5" customHeight="1" thickBot="1" x14ac:dyDescent="0.3">
      <c r="B5" s="698"/>
      <c r="C5" s="700"/>
      <c r="D5" s="701"/>
      <c r="E5" s="705"/>
      <c r="F5" s="701"/>
      <c r="G5" s="698"/>
      <c r="H5" s="701"/>
      <c r="I5" s="361" t="s">
        <v>26</v>
      </c>
      <c r="J5" s="188" t="s">
        <v>27</v>
      </c>
      <c r="K5" s="363" t="s">
        <v>28</v>
      </c>
      <c r="L5" s="707"/>
      <c r="M5" s="200" t="s">
        <v>29</v>
      </c>
      <c r="N5" s="200" t="s">
        <v>83</v>
      </c>
      <c r="O5" s="200" t="s">
        <v>30</v>
      </c>
      <c r="P5" s="201" t="s">
        <v>84</v>
      </c>
      <c r="Q5" s="364" t="s">
        <v>85</v>
      </c>
      <c r="R5" s="200" t="s">
        <v>31</v>
      </c>
      <c r="S5" s="200" t="s">
        <v>32</v>
      </c>
      <c r="T5" s="200" t="s">
        <v>33</v>
      </c>
      <c r="U5" s="200" t="s">
        <v>34</v>
      </c>
      <c r="V5" s="200" t="s">
        <v>86</v>
      </c>
      <c r="W5" s="200" t="s">
        <v>87</v>
      </c>
      <c r="X5" s="200" t="s">
        <v>88</v>
      </c>
      <c r="Y5" s="364" t="s">
        <v>89</v>
      </c>
    </row>
    <row r="6" spans="2:26" s="14" customFormat="1" ht="39" customHeight="1" x14ac:dyDescent="0.25">
      <c r="B6" s="239" t="s">
        <v>5</v>
      </c>
      <c r="C6" s="54"/>
      <c r="D6" s="167" t="s">
        <v>80</v>
      </c>
      <c r="E6" s="243" t="s">
        <v>19</v>
      </c>
      <c r="F6" s="216" t="s">
        <v>39</v>
      </c>
      <c r="G6" s="284">
        <v>17</v>
      </c>
      <c r="H6" s="63"/>
      <c r="I6" s="282">
        <v>2.48</v>
      </c>
      <c r="J6" s="26">
        <v>3.96</v>
      </c>
      <c r="K6" s="27">
        <v>0.68</v>
      </c>
      <c r="L6" s="291">
        <v>48.11</v>
      </c>
      <c r="M6" s="143"/>
      <c r="N6" s="26"/>
      <c r="O6" s="26"/>
      <c r="P6" s="26"/>
      <c r="Q6" s="27"/>
      <c r="R6" s="143"/>
      <c r="S6" s="26"/>
      <c r="T6" s="26"/>
      <c r="U6" s="26"/>
      <c r="V6" s="26"/>
      <c r="W6" s="26"/>
      <c r="X6" s="26"/>
      <c r="Y6" s="27"/>
    </row>
    <row r="7" spans="2:26" s="14" customFormat="1" ht="39" customHeight="1" x14ac:dyDescent="0.25">
      <c r="B7" s="239"/>
      <c r="C7" s="52"/>
      <c r="D7" s="58">
        <v>253</v>
      </c>
      <c r="E7" s="38" t="s">
        <v>55</v>
      </c>
      <c r="F7" s="50" t="s">
        <v>82</v>
      </c>
      <c r="G7" s="38">
        <v>180</v>
      </c>
      <c r="H7" s="52"/>
      <c r="I7" s="15">
        <v>5.16</v>
      </c>
      <c r="J7" s="16">
        <v>5.08</v>
      </c>
      <c r="K7" s="25">
        <v>22.52</v>
      </c>
      <c r="L7" s="77">
        <v>155.44</v>
      </c>
      <c r="M7" s="123">
        <v>0.13</v>
      </c>
      <c r="N7" s="16">
        <v>7.0000000000000007E-2</v>
      </c>
      <c r="O7" s="16">
        <v>0</v>
      </c>
      <c r="P7" s="16">
        <v>20</v>
      </c>
      <c r="Q7" s="25">
        <v>0.08</v>
      </c>
      <c r="R7" s="123">
        <v>10.42</v>
      </c>
      <c r="S7" s="16">
        <v>113.88</v>
      </c>
      <c r="T7" s="16">
        <v>75.260000000000005</v>
      </c>
      <c r="U7" s="16">
        <v>2.54</v>
      </c>
      <c r="V7" s="16">
        <v>137.78</v>
      </c>
      <c r="W7" s="16">
        <v>1.2700000000000001E-3</v>
      </c>
      <c r="X7" s="16">
        <v>2.2000000000000001E-3</v>
      </c>
      <c r="Y7" s="25">
        <v>0.01</v>
      </c>
    </row>
    <row r="8" spans="2:26" s="14" customFormat="1" ht="39" customHeight="1" x14ac:dyDescent="0.25">
      <c r="B8" s="217"/>
      <c r="C8" s="475" t="s">
        <v>147</v>
      </c>
      <c r="D8" s="499">
        <v>346</v>
      </c>
      <c r="E8" s="476" t="s">
        <v>9</v>
      </c>
      <c r="F8" s="477" t="s">
        <v>141</v>
      </c>
      <c r="G8" s="476">
        <v>100</v>
      </c>
      <c r="H8" s="477"/>
      <c r="I8" s="478">
        <v>15.15</v>
      </c>
      <c r="J8" s="479">
        <v>14.69</v>
      </c>
      <c r="K8" s="480">
        <v>8.52</v>
      </c>
      <c r="L8" s="481">
        <v>228.84</v>
      </c>
      <c r="M8" s="482">
        <v>0.08</v>
      </c>
      <c r="N8" s="479">
        <v>0.13</v>
      </c>
      <c r="O8" s="479">
        <v>9.4700000000000006</v>
      </c>
      <c r="P8" s="479">
        <v>30</v>
      </c>
      <c r="Q8" s="480">
        <v>0.1</v>
      </c>
      <c r="R8" s="482">
        <v>85.88</v>
      </c>
      <c r="S8" s="479">
        <v>155.56</v>
      </c>
      <c r="T8" s="479">
        <v>21.76</v>
      </c>
      <c r="U8" s="479">
        <v>1.4</v>
      </c>
      <c r="V8" s="479">
        <v>224.84</v>
      </c>
      <c r="W8" s="479">
        <v>4.0000000000000001E-3</v>
      </c>
      <c r="X8" s="479">
        <v>2.9999999999999997E-4</v>
      </c>
      <c r="Y8" s="480">
        <v>0.08</v>
      </c>
    </row>
    <row r="9" spans="2:26" s="14" customFormat="1" ht="39" customHeight="1" x14ac:dyDescent="0.25">
      <c r="B9" s="217"/>
      <c r="C9" s="467" t="s">
        <v>148</v>
      </c>
      <c r="D9" s="500">
        <v>81</v>
      </c>
      <c r="E9" s="468" t="s">
        <v>9</v>
      </c>
      <c r="F9" s="469" t="s">
        <v>151</v>
      </c>
      <c r="G9" s="468">
        <v>100</v>
      </c>
      <c r="H9" s="469"/>
      <c r="I9" s="470">
        <v>26.45</v>
      </c>
      <c r="J9" s="471">
        <v>22.03</v>
      </c>
      <c r="K9" s="472">
        <v>0.8</v>
      </c>
      <c r="L9" s="473">
        <v>305.07</v>
      </c>
      <c r="M9" s="474">
        <v>0.1</v>
      </c>
      <c r="N9" s="471">
        <v>0.18</v>
      </c>
      <c r="O9" s="471">
        <v>1.21</v>
      </c>
      <c r="P9" s="471">
        <v>40</v>
      </c>
      <c r="Q9" s="472">
        <v>0.01</v>
      </c>
      <c r="R9" s="474">
        <v>22.56</v>
      </c>
      <c r="S9" s="471">
        <v>210.9</v>
      </c>
      <c r="T9" s="471">
        <v>25.17</v>
      </c>
      <c r="U9" s="471">
        <v>1.71</v>
      </c>
      <c r="V9" s="471">
        <v>297.27999999999997</v>
      </c>
      <c r="W9" s="471">
        <v>5.5599999999999998E-3</v>
      </c>
      <c r="X9" s="471">
        <v>1.0000000000000001E-5</v>
      </c>
      <c r="Y9" s="472">
        <v>0.17</v>
      </c>
    </row>
    <row r="10" spans="2:26" s="14" customFormat="1" ht="39" customHeight="1" x14ac:dyDescent="0.25">
      <c r="B10" s="239"/>
      <c r="C10" s="52"/>
      <c r="D10" s="58">
        <v>104</v>
      </c>
      <c r="E10" s="38" t="s">
        <v>17</v>
      </c>
      <c r="F10" s="280" t="s">
        <v>113</v>
      </c>
      <c r="G10" s="222">
        <v>200</v>
      </c>
      <c r="H10" s="52"/>
      <c r="I10" s="15">
        <v>0</v>
      </c>
      <c r="J10" s="16">
        <v>0</v>
      </c>
      <c r="K10" s="25">
        <v>14.16</v>
      </c>
      <c r="L10" s="77">
        <v>55.48</v>
      </c>
      <c r="M10" s="123">
        <v>0.09</v>
      </c>
      <c r="N10" s="16">
        <v>0.1</v>
      </c>
      <c r="O10" s="16">
        <v>2.94</v>
      </c>
      <c r="P10" s="16">
        <v>0.08</v>
      </c>
      <c r="Q10" s="25">
        <v>0.96</v>
      </c>
      <c r="R10" s="123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25">
        <v>0</v>
      </c>
      <c r="Z10" s="24"/>
    </row>
    <row r="11" spans="2:26" s="14" customFormat="1" ht="39" customHeight="1" x14ac:dyDescent="0.25">
      <c r="B11" s="239"/>
      <c r="C11" s="52"/>
      <c r="D11" s="182">
        <v>119</v>
      </c>
      <c r="E11" s="38" t="s">
        <v>13</v>
      </c>
      <c r="F11" s="50" t="s">
        <v>49</v>
      </c>
      <c r="G11" s="38">
        <v>30</v>
      </c>
      <c r="H11" s="52"/>
      <c r="I11" s="15">
        <v>2.2799999999999998</v>
      </c>
      <c r="J11" s="16">
        <v>0.24</v>
      </c>
      <c r="K11" s="25">
        <v>14.76</v>
      </c>
      <c r="L11" s="296">
        <v>70.5</v>
      </c>
      <c r="M11" s="123">
        <v>0.03</v>
      </c>
      <c r="N11" s="16">
        <v>0.01</v>
      </c>
      <c r="O11" s="16">
        <v>0</v>
      </c>
      <c r="P11" s="16">
        <v>0</v>
      </c>
      <c r="Q11" s="25">
        <v>0</v>
      </c>
      <c r="R11" s="123">
        <v>6</v>
      </c>
      <c r="S11" s="16">
        <v>19.5</v>
      </c>
      <c r="T11" s="16">
        <v>4.2</v>
      </c>
      <c r="U11" s="16">
        <v>0.33</v>
      </c>
      <c r="V11" s="16">
        <v>27.9</v>
      </c>
      <c r="W11" s="16">
        <v>1.8E-3</v>
      </c>
      <c r="X11" s="16">
        <v>1E-4</v>
      </c>
      <c r="Y11" s="25">
        <v>4.3499999999999996</v>
      </c>
      <c r="Z11" s="24"/>
    </row>
    <row r="12" spans="2:26" s="14" customFormat="1" ht="39" customHeight="1" x14ac:dyDescent="0.25">
      <c r="B12" s="239"/>
      <c r="C12" s="52"/>
      <c r="D12" s="58">
        <v>120</v>
      </c>
      <c r="E12" s="38" t="s">
        <v>14</v>
      </c>
      <c r="F12" s="50" t="s">
        <v>42</v>
      </c>
      <c r="G12" s="38">
        <v>25</v>
      </c>
      <c r="H12" s="52"/>
      <c r="I12" s="122">
        <v>1.65</v>
      </c>
      <c r="J12" s="16">
        <v>0.3</v>
      </c>
      <c r="K12" s="25">
        <v>10.050000000000001</v>
      </c>
      <c r="L12" s="296">
        <v>49.5</v>
      </c>
      <c r="M12" s="123">
        <v>0.04</v>
      </c>
      <c r="N12" s="16">
        <v>0.02</v>
      </c>
      <c r="O12" s="16">
        <v>0</v>
      </c>
      <c r="P12" s="16">
        <v>0</v>
      </c>
      <c r="Q12" s="25">
        <v>0</v>
      </c>
      <c r="R12" s="123">
        <v>7.25</v>
      </c>
      <c r="S12" s="16">
        <v>37.5</v>
      </c>
      <c r="T12" s="16">
        <v>11.75</v>
      </c>
      <c r="U12" s="16">
        <v>0.98</v>
      </c>
      <c r="V12" s="16">
        <v>58.75</v>
      </c>
      <c r="W12" s="16">
        <v>1E-3</v>
      </c>
      <c r="X12" s="16">
        <v>1E-3</v>
      </c>
      <c r="Y12" s="25">
        <v>0</v>
      </c>
      <c r="Z12" s="24"/>
    </row>
    <row r="13" spans="2:26" s="14" customFormat="1" ht="39" customHeight="1" x14ac:dyDescent="0.25">
      <c r="B13" s="239"/>
      <c r="C13" s="475" t="s">
        <v>147</v>
      </c>
      <c r="D13" s="499"/>
      <c r="E13" s="476"/>
      <c r="F13" s="483" t="s">
        <v>20</v>
      </c>
      <c r="G13" s="476">
        <f>G6+G7+G8+G10+G11+G12</f>
        <v>552</v>
      </c>
      <c r="H13" s="475"/>
      <c r="I13" s="484">
        <f t="shared" ref="I13:Y13" si="0">I6+I7+I8+I10+I11+I12</f>
        <v>26.72</v>
      </c>
      <c r="J13" s="479">
        <f t="shared" si="0"/>
        <v>24.269999999999996</v>
      </c>
      <c r="K13" s="480">
        <f t="shared" si="0"/>
        <v>70.69</v>
      </c>
      <c r="L13" s="485">
        <f t="shared" si="0"/>
        <v>607.87</v>
      </c>
      <c r="M13" s="482">
        <f t="shared" si="0"/>
        <v>0.37000000000000005</v>
      </c>
      <c r="N13" s="479">
        <f t="shared" si="0"/>
        <v>0.33000000000000007</v>
      </c>
      <c r="O13" s="479">
        <f t="shared" si="0"/>
        <v>12.41</v>
      </c>
      <c r="P13" s="479">
        <f t="shared" si="0"/>
        <v>50.08</v>
      </c>
      <c r="Q13" s="480">
        <f t="shared" si="0"/>
        <v>1.1399999999999999</v>
      </c>
      <c r="R13" s="482">
        <f t="shared" si="0"/>
        <v>109.55</v>
      </c>
      <c r="S13" s="479">
        <f t="shared" si="0"/>
        <v>326.44</v>
      </c>
      <c r="T13" s="479">
        <f t="shared" si="0"/>
        <v>112.97000000000001</v>
      </c>
      <c r="U13" s="479">
        <f t="shared" si="0"/>
        <v>5.25</v>
      </c>
      <c r="V13" s="479">
        <f t="shared" si="0"/>
        <v>449.27</v>
      </c>
      <c r="W13" s="479">
        <f t="shared" si="0"/>
        <v>8.0700000000000008E-3</v>
      </c>
      <c r="X13" s="479">
        <f t="shared" si="0"/>
        <v>3.5999999999999999E-3</v>
      </c>
      <c r="Y13" s="480">
        <f t="shared" si="0"/>
        <v>4.4399999999999995</v>
      </c>
      <c r="Z13" s="24"/>
    </row>
    <row r="14" spans="2:26" s="14" customFormat="1" ht="39" customHeight="1" x14ac:dyDescent="0.25">
      <c r="B14" s="239"/>
      <c r="C14" s="475" t="s">
        <v>147</v>
      </c>
      <c r="D14" s="499"/>
      <c r="E14" s="476"/>
      <c r="F14" s="483" t="s">
        <v>21</v>
      </c>
      <c r="G14" s="476"/>
      <c r="H14" s="475"/>
      <c r="I14" s="484"/>
      <c r="J14" s="479"/>
      <c r="K14" s="480"/>
      <c r="L14" s="485">
        <f>L13/27.2</f>
        <v>22.348161764705882</v>
      </c>
      <c r="M14" s="482"/>
      <c r="N14" s="479"/>
      <c r="O14" s="479"/>
      <c r="P14" s="479"/>
      <c r="Q14" s="480"/>
      <c r="R14" s="482"/>
      <c r="S14" s="479"/>
      <c r="T14" s="479"/>
      <c r="U14" s="479"/>
      <c r="V14" s="479"/>
      <c r="W14" s="479"/>
      <c r="X14" s="479"/>
      <c r="Y14" s="480"/>
      <c r="Z14" s="24"/>
    </row>
    <row r="15" spans="2:26" s="14" customFormat="1" ht="39" customHeight="1" x14ac:dyDescent="0.25">
      <c r="B15" s="239"/>
      <c r="C15" s="467" t="s">
        <v>148</v>
      </c>
      <c r="D15" s="500"/>
      <c r="E15" s="468"/>
      <c r="F15" s="487" t="s">
        <v>20</v>
      </c>
      <c r="G15" s="488">
        <f>G6+G7+G9+G10+G11+G12</f>
        <v>552</v>
      </c>
      <c r="H15" s="489"/>
      <c r="I15" s="488">
        <f t="shared" ref="I15:Y15" si="1">I6+I7+I9+I10+I11+I12</f>
        <v>38.020000000000003</v>
      </c>
      <c r="J15" s="490">
        <f t="shared" si="1"/>
        <v>31.61</v>
      </c>
      <c r="K15" s="491">
        <f t="shared" si="1"/>
        <v>62.97</v>
      </c>
      <c r="L15" s="489">
        <f t="shared" si="1"/>
        <v>684.1</v>
      </c>
      <c r="M15" s="492">
        <f t="shared" si="1"/>
        <v>0.38999999999999996</v>
      </c>
      <c r="N15" s="490">
        <f t="shared" si="1"/>
        <v>0.38</v>
      </c>
      <c r="O15" s="490">
        <f t="shared" si="1"/>
        <v>4.1500000000000004</v>
      </c>
      <c r="P15" s="490">
        <f t="shared" si="1"/>
        <v>60.08</v>
      </c>
      <c r="Q15" s="491">
        <f t="shared" si="1"/>
        <v>1.05</v>
      </c>
      <c r="R15" s="492">
        <f t="shared" si="1"/>
        <v>46.23</v>
      </c>
      <c r="S15" s="490">
        <f t="shared" si="1"/>
        <v>381.78</v>
      </c>
      <c r="T15" s="490">
        <f t="shared" si="1"/>
        <v>116.38000000000001</v>
      </c>
      <c r="U15" s="490">
        <f t="shared" si="1"/>
        <v>5.5600000000000005</v>
      </c>
      <c r="V15" s="490">
        <f t="shared" si="1"/>
        <v>521.70999999999992</v>
      </c>
      <c r="W15" s="490">
        <f t="shared" si="1"/>
        <v>9.6299999999999997E-3</v>
      </c>
      <c r="X15" s="490">
        <f t="shared" si="1"/>
        <v>3.31E-3</v>
      </c>
      <c r="Y15" s="491">
        <f t="shared" si="1"/>
        <v>4.5299999999999994</v>
      </c>
      <c r="Z15" s="24"/>
    </row>
    <row r="16" spans="2:26" s="14" customFormat="1" ht="39" customHeight="1" thickBot="1" x14ac:dyDescent="0.3">
      <c r="B16" s="239"/>
      <c r="C16" s="493" t="s">
        <v>148</v>
      </c>
      <c r="D16" s="501"/>
      <c r="E16" s="494"/>
      <c r="F16" s="495" t="s">
        <v>21</v>
      </c>
      <c r="G16" s="496"/>
      <c r="H16" s="493"/>
      <c r="I16" s="497"/>
      <c r="J16" s="471"/>
      <c r="K16" s="472"/>
      <c r="L16" s="498">
        <f>L15/27.2</f>
        <v>25.150735294117649</v>
      </c>
      <c r="M16" s="474"/>
      <c r="N16" s="471"/>
      <c r="O16" s="471"/>
      <c r="P16" s="471"/>
      <c r="Q16" s="472"/>
      <c r="R16" s="474"/>
      <c r="S16" s="471"/>
      <c r="T16" s="471"/>
      <c r="U16" s="471"/>
      <c r="V16" s="471"/>
      <c r="W16" s="471"/>
      <c r="X16" s="471"/>
      <c r="Y16" s="472"/>
      <c r="Z16" s="24"/>
    </row>
    <row r="17" spans="2:26" s="14" customFormat="1" ht="39" customHeight="1" x14ac:dyDescent="0.25">
      <c r="B17" s="255" t="s">
        <v>6</v>
      </c>
      <c r="C17" s="63"/>
      <c r="D17" s="54">
        <v>13</v>
      </c>
      <c r="E17" s="54" t="s">
        <v>7</v>
      </c>
      <c r="F17" s="645" t="s">
        <v>126</v>
      </c>
      <c r="G17" s="54">
        <v>100</v>
      </c>
      <c r="H17" s="646"/>
      <c r="I17" s="173">
        <v>1.86</v>
      </c>
      <c r="J17" s="424">
        <v>7.12</v>
      </c>
      <c r="K17" s="612">
        <v>10.039999999999999</v>
      </c>
      <c r="L17" s="611">
        <v>114.37</v>
      </c>
      <c r="M17" s="173">
        <v>0.05</v>
      </c>
      <c r="N17" s="424">
        <v>0.06</v>
      </c>
      <c r="O17" s="424">
        <v>5.48</v>
      </c>
      <c r="P17" s="424">
        <v>760</v>
      </c>
      <c r="Q17" s="426">
        <v>0</v>
      </c>
      <c r="R17" s="427">
        <v>24.08</v>
      </c>
      <c r="S17" s="424">
        <v>49.59</v>
      </c>
      <c r="T17" s="424">
        <v>30.7</v>
      </c>
      <c r="U17" s="424">
        <v>0.9</v>
      </c>
      <c r="V17" s="424">
        <v>269.62</v>
      </c>
      <c r="W17" s="424">
        <v>4.0000000000000001E-3</v>
      </c>
      <c r="X17" s="424">
        <v>1E-3</v>
      </c>
      <c r="Y17" s="426">
        <v>0.03</v>
      </c>
      <c r="Z17" s="24"/>
    </row>
    <row r="18" spans="2:26" s="14" customFormat="1" ht="39" customHeight="1" x14ac:dyDescent="0.25">
      <c r="B18" s="60"/>
      <c r="C18" s="52"/>
      <c r="D18" s="38">
        <v>36</v>
      </c>
      <c r="E18" s="70" t="s">
        <v>8</v>
      </c>
      <c r="F18" s="67" t="s">
        <v>43</v>
      </c>
      <c r="G18" s="58">
        <v>250</v>
      </c>
      <c r="H18" s="38"/>
      <c r="I18" s="110">
        <v>6.22</v>
      </c>
      <c r="J18" s="32">
        <v>7.59</v>
      </c>
      <c r="K18" s="86">
        <v>15.9</v>
      </c>
      <c r="L18" s="160">
        <v>156.88</v>
      </c>
      <c r="M18" s="110">
        <v>0.08</v>
      </c>
      <c r="N18" s="32">
        <v>0.1</v>
      </c>
      <c r="O18" s="32">
        <v>6.81</v>
      </c>
      <c r="P18" s="32">
        <v>120</v>
      </c>
      <c r="Q18" s="86">
        <v>0.7</v>
      </c>
      <c r="R18" s="110">
        <v>20.149999999999999</v>
      </c>
      <c r="S18" s="32">
        <v>103.25</v>
      </c>
      <c r="T18" s="32">
        <v>26.7</v>
      </c>
      <c r="U18" s="32">
        <v>0.97</v>
      </c>
      <c r="V18" s="32">
        <v>451.35</v>
      </c>
      <c r="W18" s="32">
        <v>1.4999999999999999E-2</v>
      </c>
      <c r="X18" s="32">
        <v>9.0000000000000006E-5</v>
      </c>
      <c r="Y18" s="86">
        <v>0.12</v>
      </c>
      <c r="Z18" s="24"/>
    </row>
    <row r="19" spans="2:26" s="14" customFormat="1" ht="39" customHeight="1" x14ac:dyDescent="0.25">
      <c r="B19" s="215"/>
      <c r="C19" s="475" t="s">
        <v>147</v>
      </c>
      <c r="D19" s="499">
        <v>84</v>
      </c>
      <c r="E19" s="476" t="s">
        <v>9</v>
      </c>
      <c r="F19" s="599" t="s">
        <v>165</v>
      </c>
      <c r="G19" s="647">
        <v>100</v>
      </c>
      <c r="H19" s="516"/>
      <c r="I19" s="638">
        <v>18.54</v>
      </c>
      <c r="J19" s="639">
        <v>15.4</v>
      </c>
      <c r="K19" s="548">
        <v>11.88</v>
      </c>
      <c r="L19" s="648">
        <v>261.01</v>
      </c>
      <c r="M19" s="638">
        <v>0.09</v>
      </c>
      <c r="N19" s="639">
        <v>0.13</v>
      </c>
      <c r="O19" s="639">
        <v>1.2</v>
      </c>
      <c r="P19" s="639">
        <v>20</v>
      </c>
      <c r="Q19" s="548">
        <v>0.04</v>
      </c>
      <c r="R19" s="638">
        <v>29.57</v>
      </c>
      <c r="S19" s="639">
        <v>156.26</v>
      </c>
      <c r="T19" s="639">
        <v>20.56</v>
      </c>
      <c r="U19" s="639">
        <v>1.35</v>
      </c>
      <c r="V19" s="639">
        <v>219.62</v>
      </c>
      <c r="W19" s="639">
        <v>4.7699999999999999E-3</v>
      </c>
      <c r="X19" s="639">
        <v>1.2800000000000001E-3</v>
      </c>
      <c r="Y19" s="548">
        <v>0.11</v>
      </c>
      <c r="Z19" s="24"/>
    </row>
    <row r="20" spans="2:26" s="14" customFormat="1" ht="39" customHeight="1" x14ac:dyDescent="0.25">
      <c r="B20" s="215"/>
      <c r="C20" s="467" t="s">
        <v>148</v>
      </c>
      <c r="D20" s="500">
        <v>150</v>
      </c>
      <c r="E20" s="468" t="s">
        <v>9</v>
      </c>
      <c r="F20" s="601" t="s">
        <v>176</v>
      </c>
      <c r="G20" s="649">
        <v>100</v>
      </c>
      <c r="H20" s="486"/>
      <c r="I20" s="641">
        <v>23.92</v>
      </c>
      <c r="J20" s="642">
        <v>21.75</v>
      </c>
      <c r="K20" s="550">
        <v>2.73</v>
      </c>
      <c r="L20" s="650">
        <v>300.86</v>
      </c>
      <c r="M20" s="641">
        <v>0.1</v>
      </c>
      <c r="N20" s="642">
        <v>0.18</v>
      </c>
      <c r="O20" s="642">
        <v>8.51</v>
      </c>
      <c r="P20" s="642">
        <v>80</v>
      </c>
      <c r="Q20" s="550">
        <v>0.05</v>
      </c>
      <c r="R20" s="641">
        <v>29.43</v>
      </c>
      <c r="S20" s="642">
        <v>198.56</v>
      </c>
      <c r="T20" s="642">
        <v>27.59</v>
      </c>
      <c r="U20" s="642">
        <v>1.87</v>
      </c>
      <c r="V20" s="642">
        <v>328.43</v>
      </c>
      <c r="W20" s="642">
        <v>5.4299999999999999E-3</v>
      </c>
      <c r="X20" s="642">
        <v>3.2000000000000003E-4</v>
      </c>
      <c r="Y20" s="550">
        <v>0.64</v>
      </c>
      <c r="Z20" s="24"/>
    </row>
    <row r="21" spans="2:26" s="14" customFormat="1" ht="39" customHeight="1" x14ac:dyDescent="0.25">
      <c r="B21" s="215"/>
      <c r="C21" s="43"/>
      <c r="D21" s="52">
        <v>51</v>
      </c>
      <c r="E21" s="52" t="s">
        <v>55</v>
      </c>
      <c r="F21" s="266" t="s">
        <v>177</v>
      </c>
      <c r="G21" s="222">
        <v>180</v>
      </c>
      <c r="H21" s="70"/>
      <c r="I21" s="375">
        <v>3.99</v>
      </c>
      <c r="J21" s="376">
        <v>4.57</v>
      </c>
      <c r="K21" s="377">
        <v>31.25</v>
      </c>
      <c r="L21" s="378">
        <v>181.35</v>
      </c>
      <c r="M21" s="375">
        <v>0.18</v>
      </c>
      <c r="N21" s="376">
        <v>0.12</v>
      </c>
      <c r="O21" s="376">
        <v>16.84</v>
      </c>
      <c r="P21" s="376">
        <v>30</v>
      </c>
      <c r="Q21" s="377">
        <v>0.08</v>
      </c>
      <c r="R21" s="375">
        <v>24.13</v>
      </c>
      <c r="S21" s="376">
        <v>108.7</v>
      </c>
      <c r="T21" s="376">
        <v>42.82</v>
      </c>
      <c r="U21" s="376">
        <v>1.74</v>
      </c>
      <c r="V21" s="376">
        <v>996.5</v>
      </c>
      <c r="W21" s="376">
        <v>9.2700000000000005E-3</v>
      </c>
      <c r="X21" s="376">
        <v>6.2E-4</v>
      </c>
      <c r="Y21" s="377">
        <v>0.06</v>
      </c>
      <c r="Z21" s="24"/>
    </row>
    <row r="22" spans="2:26" s="14" customFormat="1" ht="39" customHeight="1" x14ac:dyDescent="0.25">
      <c r="B22" s="215"/>
      <c r="C22" s="152"/>
      <c r="D22" s="182">
        <v>216</v>
      </c>
      <c r="E22" s="38" t="s">
        <v>17</v>
      </c>
      <c r="F22" s="67" t="s">
        <v>100</v>
      </c>
      <c r="G22" s="276">
        <v>200</v>
      </c>
      <c r="H22" s="70"/>
      <c r="I22" s="123">
        <v>0.25</v>
      </c>
      <c r="J22" s="16">
        <v>0</v>
      </c>
      <c r="K22" s="25">
        <v>12.73</v>
      </c>
      <c r="L22" s="122">
        <v>51.3</v>
      </c>
      <c r="M22" s="123">
        <v>0</v>
      </c>
      <c r="N22" s="15">
        <v>0</v>
      </c>
      <c r="O22" s="16">
        <v>4.3899999999999997</v>
      </c>
      <c r="P22" s="16">
        <v>0</v>
      </c>
      <c r="Q22" s="25">
        <v>0</v>
      </c>
      <c r="R22" s="123">
        <v>0.32</v>
      </c>
      <c r="S22" s="16">
        <v>0</v>
      </c>
      <c r="T22" s="16">
        <v>0</v>
      </c>
      <c r="U22" s="16">
        <v>0.03</v>
      </c>
      <c r="V22" s="16">
        <v>0.3</v>
      </c>
      <c r="W22" s="16">
        <v>0</v>
      </c>
      <c r="X22" s="16">
        <v>0</v>
      </c>
      <c r="Y22" s="86">
        <v>0</v>
      </c>
      <c r="Z22" s="24"/>
    </row>
    <row r="23" spans="2:26" s="14" customFormat="1" ht="39" customHeight="1" x14ac:dyDescent="0.25">
      <c r="B23" s="215"/>
      <c r="C23" s="152"/>
      <c r="D23" s="160">
        <v>119</v>
      </c>
      <c r="E23" s="70" t="s">
        <v>13</v>
      </c>
      <c r="F23" s="50" t="s">
        <v>49</v>
      </c>
      <c r="G23" s="100">
        <v>20</v>
      </c>
      <c r="H23" s="38"/>
      <c r="I23" s="123">
        <v>1.52</v>
      </c>
      <c r="J23" s="16">
        <v>0.16</v>
      </c>
      <c r="K23" s="25">
        <v>9.84</v>
      </c>
      <c r="L23" s="77">
        <v>47</v>
      </c>
      <c r="M23" s="123">
        <v>0.02</v>
      </c>
      <c r="N23" s="16">
        <v>0.01</v>
      </c>
      <c r="O23" s="16">
        <v>0</v>
      </c>
      <c r="P23" s="16">
        <v>0</v>
      </c>
      <c r="Q23" s="25">
        <v>0</v>
      </c>
      <c r="R23" s="123">
        <v>4</v>
      </c>
      <c r="S23" s="16">
        <v>13</v>
      </c>
      <c r="T23" s="16">
        <v>2.8</v>
      </c>
      <c r="U23" s="16">
        <v>0.22</v>
      </c>
      <c r="V23" s="16">
        <v>18.600000000000001</v>
      </c>
      <c r="W23" s="16">
        <v>6.4000000000000005E-4</v>
      </c>
      <c r="X23" s="16">
        <v>1.1999999999999999E-3</v>
      </c>
      <c r="Y23" s="25">
        <v>2.9</v>
      </c>
      <c r="Z23" s="24"/>
    </row>
    <row r="24" spans="2:26" s="14" customFormat="1" ht="39" customHeight="1" x14ac:dyDescent="0.25">
      <c r="B24" s="215"/>
      <c r="C24" s="152"/>
      <c r="D24" s="52">
        <v>120</v>
      </c>
      <c r="E24" s="52" t="s">
        <v>14</v>
      </c>
      <c r="F24" s="84" t="s">
        <v>12</v>
      </c>
      <c r="G24" s="52">
        <v>20</v>
      </c>
      <c r="H24" s="181"/>
      <c r="I24" s="123">
        <v>1.32</v>
      </c>
      <c r="J24" s="16">
        <v>0.24</v>
      </c>
      <c r="K24" s="25">
        <v>8.0399999999999991</v>
      </c>
      <c r="L24" s="175">
        <v>39.6</v>
      </c>
      <c r="M24" s="123">
        <v>0.03</v>
      </c>
      <c r="N24" s="15">
        <v>0.02</v>
      </c>
      <c r="O24" s="16">
        <v>0</v>
      </c>
      <c r="P24" s="16">
        <v>0</v>
      </c>
      <c r="Q24" s="25">
        <v>0</v>
      </c>
      <c r="R24" s="123">
        <v>5.8</v>
      </c>
      <c r="S24" s="16">
        <v>30</v>
      </c>
      <c r="T24" s="16">
        <v>9.4</v>
      </c>
      <c r="U24" s="16">
        <v>0.78</v>
      </c>
      <c r="V24" s="16">
        <v>47</v>
      </c>
      <c r="W24" s="16">
        <v>8.0000000000000004E-4</v>
      </c>
      <c r="X24" s="16">
        <v>1.1000000000000001E-3</v>
      </c>
      <c r="Y24" s="25">
        <v>1.2E-2</v>
      </c>
      <c r="Z24" s="24"/>
    </row>
    <row r="25" spans="2:26" s="14" customFormat="1" ht="39" customHeight="1" x14ac:dyDescent="0.25">
      <c r="B25" s="215"/>
      <c r="C25" s="475" t="s">
        <v>147</v>
      </c>
      <c r="D25" s="499"/>
      <c r="E25" s="476"/>
      <c r="F25" s="483" t="s">
        <v>20</v>
      </c>
      <c r="G25" s="476">
        <f>G17+G18+G19+G21+G22+G23+G24</f>
        <v>870</v>
      </c>
      <c r="H25" s="475"/>
      <c r="I25" s="484">
        <f t="shared" ref="I25:Y25" si="2">I17+I18+I19+I21+I22+I23+I24</f>
        <v>33.700000000000003</v>
      </c>
      <c r="J25" s="479">
        <f t="shared" si="2"/>
        <v>35.08</v>
      </c>
      <c r="K25" s="480">
        <f t="shared" si="2"/>
        <v>99.68</v>
      </c>
      <c r="L25" s="485">
        <f t="shared" si="2"/>
        <v>851.51</v>
      </c>
      <c r="M25" s="482">
        <f t="shared" si="2"/>
        <v>0.45000000000000007</v>
      </c>
      <c r="N25" s="479">
        <f t="shared" si="2"/>
        <v>0.44000000000000006</v>
      </c>
      <c r="O25" s="479">
        <f t="shared" si="2"/>
        <v>34.72</v>
      </c>
      <c r="P25" s="479">
        <f t="shared" si="2"/>
        <v>930</v>
      </c>
      <c r="Q25" s="480">
        <f t="shared" si="2"/>
        <v>0.82</v>
      </c>
      <c r="R25" s="482">
        <f t="shared" si="2"/>
        <v>108.04999999999998</v>
      </c>
      <c r="S25" s="479">
        <f t="shared" si="2"/>
        <v>460.8</v>
      </c>
      <c r="T25" s="479">
        <f t="shared" si="2"/>
        <v>132.97999999999999</v>
      </c>
      <c r="U25" s="479">
        <f t="shared" si="2"/>
        <v>5.99</v>
      </c>
      <c r="V25" s="479">
        <f t="shared" si="2"/>
        <v>2002.99</v>
      </c>
      <c r="W25" s="479">
        <f t="shared" si="2"/>
        <v>3.4480000000000004E-2</v>
      </c>
      <c r="X25" s="479">
        <f t="shared" si="2"/>
        <v>5.2900000000000004E-3</v>
      </c>
      <c r="Y25" s="480">
        <f t="shared" si="2"/>
        <v>3.2319999999999998</v>
      </c>
      <c r="Z25" s="24"/>
    </row>
    <row r="26" spans="2:26" s="14" customFormat="1" ht="39" customHeight="1" x14ac:dyDescent="0.25">
      <c r="B26" s="215"/>
      <c r="C26" s="475" t="s">
        <v>147</v>
      </c>
      <c r="D26" s="499"/>
      <c r="E26" s="476"/>
      <c r="F26" s="483" t="s">
        <v>21</v>
      </c>
      <c r="G26" s="476"/>
      <c r="H26" s="475"/>
      <c r="I26" s="484"/>
      <c r="J26" s="479"/>
      <c r="K26" s="480"/>
      <c r="L26" s="485">
        <f>L25/27.2</f>
        <v>31.305514705882352</v>
      </c>
      <c r="M26" s="482"/>
      <c r="N26" s="479"/>
      <c r="O26" s="479"/>
      <c r="P26" s="479"/>
      <c r="Q26" s="480"/>
      <c r="R26" s="482"/>
      <c r="S26" s="479"/>
      <c r="T26" s="479"/>
      <c r="U26" s="479"/>
      <c r="V26" s="479"/>
      <c r="W26" s="479"/>
      <c r="X26" s="479"/>
      <c r="Y26" s="480"/>
      <c r="Z26" s="24"/>
    </row>
    <row r="27" spans="2:26" s="14" customFormat="1" ht="39" customHeight="1" x14ac:dyDescent="0.25">
      <c r="B27" s="215"/>
      <c r="C27" s="467" t="s">
        <v>148</v>
      </c>
      <c r="D27" s="500"/>
      <c r="E27" s="468"/>
      <c r="F27" s="487" t="s">
        <v>20</v>
      </c>
      <c r="G27" s="488">
        <f>G17+G18+G20+G21+G22+G23+G24</f>
        <v>870</v>
      </c>
      <c r="H27" s="489"/>
      <c r="I27" s="488">
        <f t="shared" ref="I27:Y27" si="3">I17+I18+I20+I21+I22+I23+I24</f>
        <v>39.080000000000005</v>
      </c>
      <c r="J27" s="490">
        <f t="shared" si="3"/>
        <v>41.43</v>
      </c>
      <c r="K27" s="491">
        <f t="shared" si="3"/>
        <v>90.53</v>
      </c>
      <c r="L27" s="489">
        <f t="shared" si="3"/>
        <v>891.36</v>
      </c>
      <c r="M27" s="492">
        <f t="shared" si="3"/>
        <v>0.46000000000000008</v>
      </c>
      <c r="N27" s="490">
        <f t="shared" si="3"/>
        <v>0.49</v>
      </c>
      <c r="O27" s="490">
        <f t="shared" si="3"/>
        <v>42.03</v>
      </c>
      <c r="P27" s="490">
        <f t="shared" si="3"/>
        <v>990</v>
      </c>
      <c r="Q27" s="491">
        <f t="shared" si="3"/>
        <v>0.83</v>
      </c>
      <c r="R27" s="492">
        <f t="shared" si="3"/>
        <v>107.90999999999998</v>
      </c>
      <c r="S27" s="490">
        <f t="shared" si="3"/>
        <v>503.09999999999997</v>
      </c>
      <c r="T27" s="490">
        <f t="shared" si="3"/>
        <v>140.01000000000002</v>
      </c>
      <c r="U27" s="490">
        <f t="shared" si="3"/>
        <v>6.5100000000000007</v>
      </c>
      <c r="V27" s="490">
        <f t="shared" si="3"/>
        <v>2111.8000000000002</v>
      </c>
      <c r="W27" s="490">
        <f t="shared" si="3"/>
        <v>3.5140000000000005E-2</v>
      </c>
      <c r="X27" s="490">
        <f t="shared" si="3"/>
        <v>4.3300000000000005E-3</v>
      </c>
      <c r="Y27" s="491">
        <f t="shared" si="3"/>
        <v>3.762</v>
      </c>
      <c r="Z27" s="24"/>
    </row>
    <row r="28" spans="2:26" s="14" customFormat="1" ht="39" customHeight="1" thickBot="1" x14ac:dyDescent="0.3">
      <c r="B28" s="259"/>
      <c r="C28" s="493" t="s">
        <v>148</v>
      </c>
      <c r="D28" s="501"/>
      <c r="E28" s="637"/>
      <c r="F28" s="495" t="s">
        <v>21</v>
      </c>
      <c r="G28" s="594"/>
      <c r="H28" s="493"/>
      <c r="I28" s="595"/>
      <c r="J28" s="596"/>
      <c r="K28" s="597"/>
      <c r="L28" s="498">
        <f>L27/27.2</f>
        <v>32.77058823529412</v>
      </c>
      <c r="M28" s="598"/>
      <c r="N28" s="596"/>
      <c r="O28" s="596"/>
      <c r="P28" s="596"/>
      <c r="Q28" s="597"/>
      <c r="R28" s="598"/>
      <c r="S28" s="596"/>
      <c r="T28" s="596"/>
      <c r="U28" s="596"/>
      <c r="V28" s="596"/>
      <c r="W28" s="596"/>
      <c r="X28" s="596"/>
      <c r="Y28" s="597"/>
      <c r="Z28" s="24"/>
    </row>
    <row r="29" spans="2:26" s="46" customFormat="1" ht="26.45" customHeight="1" x14ac:dyDescent="0.25">
      <c r="B29" s="147"/>
      <c r="C29" s="147"/>
      <c r="D29" s="148"/>
      <c r="E29" s="147"/>
      <c r="F29" s="149"/>
      <c r="G29" s="147"/>
      <c r="H29" s="147"/>
      <c r="I29" s="147"/>
      <c r="J29" s="147"/>
      <c r="K29" s="147"/>
      <c r="L29" s="150"/>
      <c r="M29" s="147"/>
      <c r="N29" s="147"/>
      <c r="O29" s="147"/>
      <c r="P29" s="147"/>
      <c r="Q29" s="147"/>
      <c r="R29" s="147"/>
      <c r="S29" s="147"/>
      <c r="T29" s="147"/>
    </row>
    <row r="30" spans="2:26" s="46" customFormat="1" ht="26.45" customHeight="1" x14ac:dyDescent="0.25">
      <c r="B30" s="147"/>
      <c r="C30" s="147"/>
      <c r="D30" s="148"/>
      <c r="E30" s="147"/>
      <c r="F30" s="149"/>
      <c r="G30" s="147"/>
      <c r="H30" s="147"/>
      <c r="I30" s="147"/>
      <c r="J30" s="147"/>
      <c r="K30" s="147"/>
      <c r="L30" s="150"/>
      <c r="M30" s="147"/>
      <c r="N30" s="147"/>
      <c r="O30" s="147"/>
      <c r="P30" s="147"/>
      <c r="Q30" s="147"/>
      <c r="R30" s="147"/>
      <c r="S30" s="147"/>
      <c r="T30" s="147"/>
    </row>
    <row r="31" spans="2:26" x14ac:dyDescent="0.25">
      <c r="B31" s="11"/>
      <c r="C31" s="11"/>
      <c r="D31" s="146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6" ht="15.75" x14ac:dyDescent="0.25">
      <c r="B32" s="11"/>
      <c r="C32" s="502" t="s">
        <v>149</v>
      </c>
      <c r="D32" s="503"/>
      <c r="E32" s="504"/>
      <c r="F32" s="50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75" x14ac:dyDescent="0.25">
      <c r="B33" s="11"/>
      <c r="C33" s="505" t="s">
        <v>150</v>
      </c>
      <c r="D33" s="506"/>
      <c r="E33" s="507"/>
      <c r="F33" s="507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25">
      <c r="B34" s="11"/>
      <c r="C34" s="11"/>
      <c r="D34" s="146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25">
      <c r="B35" s="11"/>
      <c r="C35" s="11"/>
      <c r="D35" s="146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25">
      <c r="B36" s="11"/>
      <c r="C36" s="11"/>
      <c r="D36" s="146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25">
      <c r="B37" s="11"/>
      <c r="C37" s="11"/>
      <c r="D37" s="14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25">
      <c r="B38" s="11"/>
      <c r="C38" s="11"/>
      <c r="D38" s="14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25">
      <c r="B39" s="11"/>
      <c r="C39" s="11"/>
      <c r="D39" s="146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</sheetData>
  <mergeCells count="11">
    <mergeCell ref="M4:Q4"/>
    <mergeCell ref="R4:Y4"/>
    <mergeCell ref="E4:E5"/>
    <mergeCell ref="D4:D5"/>
    <mergeCell ref="L4:L5"/>
    <mergeCell ref="I4:K4"/>
    <mergeCell ref="B4:B5"/>
    <mergeCell ref="C4:C5"/>
    <mergeCell ref="F4:F5"/>
    <mergeCell ref="G4:G5"/>
    <mergeCell ref="H4:H5"/>
  </mergeCells>
  <pageMargins left="0.7" right="0.7" top="0.75" bottom="0.75" header="0.3" footer="0.3"/>
  <pageSetup paperSize="9" scale="3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37"/>
  <sheetViews>
    <sheetView topLeftCell="A10" zoomScale="70" zoomScaleNormal="70" workbookViewId="0">
      <selection activeCell="F24" sqref="F24"/>
    </sheetView>
  </sheetViews>
  <sheetFormatPr defaultRowHeight="15" x14ac:dyDescent="0.25"/>
  <cols>
    <col min="2" max="2" width="16.85546875" customWidth="1"/>
    <col min="3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2.85546875" customWidth="1"/>
    <col min="12" max="12" width="20.7109375" customWidth="1"/>
    <col min="13" max="13" width="11.28515625" customWidth="1"/>
    <col min="17" max="17" width="9.140625" customWidth="1"/>
    <col min="23" max="24" width="12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20</v>
      </c>
      <c r="I2" s="6"/>
      <c r="L2" s="8"/>
      <c r="M2" s="7"/>
      <c r="N2" s="1"/>
      <c r="O2" s="2"/>
    </row>
    <row r="3" spans="2:25" ht="15.75" thickBot="1" x14ac:dyDescent="0.3">
      <c r="B3" s="1"/>
      <c r="C3" s="104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55" t="s">
        <v>0</v>
      </c>
      <c r="C4" s="722"/>
      <c r="D4" s="728" t="s">
        <v>108</v>
      </c>
      <c r="E4" s="755" t="s">
        <v>37</v>
      </c>
      <c r="F4" s="722" t="s">
        <v>36</v>
      </c>
      <c r="G4" s="722" t="s">
        <v>25</v>
      </c>
      <c r="H4" s="722" t="s">
        <v>35</v>
      </c>
      <c r="I4" s="735" t="s">
        <v>22</v>
      </c>
      <c r="J4" s="736"/>
      <c r="K4" s="737"/>
      <c r="L4" s="728" t="s">
        <v>109</v>
      </c>
      <c r="M4" s="735" t="s">
        <v>23</v>
      </c>
      <c r="N4" s="744"/>
      <c r="O4" s="759"/>
      <c r="P4" s="759"/>
      <c r="Q4" s="760"/>
      <c r="R4" s="735" t="s">
        <v>24</v>
      </c>
      <c r="S4" s="744"/>
      <c r="T4" s="744"/>
      <c r="U4" s="744"/>
      <c r="V4" s="744"/>
      <c r="W4" s="744"/>
      <c r="X4" s="744"/>
      <c r="Y4" s="745"/>
    </row>
    <row r="5" spans="2:25" s="14" customFormat="1" ht="28.5" customHeight="1" thickBot="1" x14ac:dyDescent="0.3">
      <c r="B5" s="723"/>
      <c r="C5" s="723"/>
      <c r="D5" s="725"/>
      <c r="E5" s="723"/>
      <c r="F5" s="756"/>
      <c r="G5" s="723"/>
      <c r="H5" s="723"/>
      <c r="I5" s="273" t="s">
        <v>26</v>
      </c>
      <c r="J5" s="269" t="s">
        <v>27</v>
      </c>
      <c r="K5" s="273" t="s">
        <v>28</v>
      </c>
      <c r="L5" s="725"/>
      <c r="M5" s="270" t="s">
        <v>29</v>
      </c>
      <c r="N5" s="271" t="s">
        <v>83</v>
      </c>
      <c r="O5" s="269" t="s">
        <v>30</v>
      </c>
      <c r="P5" s="272" t="s">
        <v>84</v>
      </c>
      <c r="Q5" s="269" t="s">
        <v>85</v>
      </c>
      <c r="R5" s="273" t="s">
        <v>31</v>
      </c>
      <c r="S5" s="269" t="s">
        <v>32</v>
      </c>
      <c r="T5" s="273" t="s">
        <v>33</v>
      </c>
      <c r="U5" s="269" t="s">
        <v>34</v>
      </c>
      <c r="V5" s="401" t="s">
        <v>86</v>
      </c>
      <c r="W5" s="270" t="s">
        <v>87</v>
      </c>
      <c r="X5" s="270" t="s">
        <v>88</v>
      </c>
      <c r="Y5" s="274" t="s">
        <v>89</v>
      </c>
    </row>
    <row r="6" spans="2:25" s="14" customFormat="1" ht="39" customHeight="1" x14ac:dyDescent="0.25">
      <c r="B6" s="217" t="s">
        <v>5</v>
      </c>
      <c r="C6" s="63"/>
      <c r="D6" s="167">
        <v>24</v>
      </c>
      <c r="E6" s="167" t="s">
        <v>19</v>
      </c>
      <c r="F6" s="287" t="s">
        <v>81</v>
      </c>
      <c r="G6" s="262">
        <v>150</v>
      </c>
      <c r="H6" s="166"/>
      <c r="I6" s="143">
        <v>0.6</v>
      </c>
      <c r="J6" s="26">
        <v>0.6</v>
      </c>
      <c r="K6" s="27">
        <v>14.7</v>
      </c>
      <c r="L6" s="295">
        <v>70.5</v>
      </c>
      <c r="M6" s="143">
        <v>0.05</v>
      </c>
      <c r="N6" s="26">
        <v>0.03</v>
      </c>
      <c r="O6" s="26">
        <v>15</v>
      </c>
      <c r="P6" s="26">
        <v>0</v>
      </c>
      <c r="Q6" s="164">
        <v>0</v>
      </c>
      <c r="R6" s="143">
        <v>24</v>
      </c>
      <c r="S6" s="26">
        <v>16.5</v>
      </c>
      <c r="T6" s="26">
        <v>13.5</v>
      </c>
      <c r="U6" s="26">
        <v>3.3</v>
      </c>
      <c r="V6" s="26">
        <v>417</v>
      </c>
      <c r="W6" s="26">
        <v>3.0000000000000001E-3</v>
      </c>
      <c r="X6" s="26">
        <v>4.4999999999999999E-4</v>
      </c>
      <c r="Y6" s="27">
        <v>0.01</v>
      </c>
    </row>
    <row r="7" spans="2:25" s="14" customFormat="1" ht="39" customHeight="1" x14ac:dyDescent="0.25">
      <c r="B7" s="217"/>
      <c r="C7" s="475" t="s">
        <v>147</v>
      </c>
      <c r="D7" s="476">
        <v>90</v>
      </c>
      <c r="E7" s="475" t="s">
        <v>66</v>
      </c>
      <c r="F7" s="587" t="s">
        <v>116</v>
      </c>
      <c r="G7" s="588">
        <v>100</v>
      </c>
      <c r="H7" s="476"/>
      <c r="I7" s="510">
        <v>17.23</v>
      </c>
      <c r="J7" s="511">
        <v>16.75</v>
      </c>
      <c r="K7" s="512">
        <v>9.3800000000000008</v>
      </c>
      <c r="L7" s="513">
        <v>258.3</v>
      </c>
      <c r="M7" s="510">
        <v>0.13</v>
      </c>
      <c r="N7" s="511">
        <v>0.12</v>
      </c>
      <c r="O7" s="511">
        <v>0.82</v>
      </c>
      <c r="P7" s="511">
        <v>10</v>
      </c>
      <c r="Q7" s="512">
        <v>0.08</v>
      </c>
      <c r="R7" s="510">
        <v>16.37</v>
      </c>
      <c r="S7" s="511">
        <v>150.15</v>
      </c>
      <c r="T7" s="511">
        <v>20.05</v>
      </c>
      <c r="U7" s="511">
        <v>1.59</v>
      </c>
      <c r="V7" s="511">
        <v>224.38</v>
      </c>
      <c r="W7" s="511">
        <v>3.8E-3</v>
      </c>
      <c r="X7" s="511">
        <v>3.3999999999999998E-3</v>
      </c>
      <c r="Y7" s="512">
        <v>0.08</v>
      </c>
    </row>
    <row r="8" spans="2:25" s="14" customFormat="1" ht="39" customHeight="1" x14ac:dyDescent="0.25">
      <c r="B8" s="217"/>
      <c r="C8" s="467" t="s">
        <v>148</v>
      </c>
      <c r="D8" s="468">
        <v>126</v>
      </c>
      <c r="E8" s="467" t="s">
        <v>66</v>
      </c>
      <c r="F8" s="523" t="s">
        <v>161</v>
      </c>
      <c r="G8" s="589">
        <v>100</v>
      </c>
      <c r="H8" s="468"/>
      <c r="I8" s="590">
        <v>18.91</v>
      </c>
      <c r="J8" s="565">
        <v>19.04</v>
      </c>
      <c r="K8" s="591">
        <v>3.84</v>
      </c>
      <c r="L8" s="592">
        <v>263.23</v>
      </c>
      <c r="M8" s="590">
        <v>0.06</v>
      </c>
      <c r="N8" s="568">
        <v>0.14000000000000001</v>
      </c>
      <c r="O8" s="565">
        <v>1.1599999999999999</v>
      </c>
      <c r="P8" s="565">
        <v>10</v>
      </c>
      <c r="Q8" s="591">
        <v>0.04</v>
      </c>
      <c r="R8" s="590">
        <v>34.25</v>
      </c>
      <c r="S8" s="565">
        <v>193.96</v>
      </c>
      <c r="T8" s="565">
        <v>25.08</v>
      </c>
      <c r="U8" s="565">
        <v>2.64</v>
      </c>
      <c r="V8" s="565">
        <v>340.14</v>
      </c>
      <c r="W8" s="565">
        <v>8.9300000000000004E-3</v>
      </c>
      <c r="X8" s="565">
        <v>2.7999999999999998E-4</v>
      </c>
      <c r="Y8" s="591">
        <v>7.0000000000000007E-2</v>
      </c>
    </row>
    <row r="9" spans="2:25" s="24" customFormat="1" ht="39" customHeight="1" x14ac:dyDescent="0.25">
      <c r="B9" s="217"/>
      <c r="C9" s="68"/>
      <c r="D9" s="52">
        <v>53</v>
      </c>
      <c r="E9" s="38" t="s">
        <v>55</v>
      </c>
      <c r="F9" s="50" t="s">
        <v>52</v>
      </c>
      <c r="G9" s="52">
        <v>180</v>
      </c>
      <c r="H9" s="38"/>
      <c r="I9" s="110">
        <v>4.01</v>
      </c>
      <c r="J9" s="32">
        <v>5.89</v>
      </c>
      <c r="K9" s="86">
        <v>40.72</v>
      </c>
      <c r="L9" s="88">
        <v>229.79</v>
      </c>
      <c r="M9" s="110">
        <v>0.04</v>
      </c>
      <c r="N9" s="87">
        <v>0.03</v>
      </c>
      <c r="O9" s="32">
        <v>0</v>
      </c>
      <c r="P9" s="32">
        <v>20</v>
      </c>
      <c r="Q9" s="86">
        <v>0.11</v>
      </c>
      <c r="R9" s="110">
        <v>7.55</v>
      </c>
      <c r="S9" s="32">
        <v>80.81</v>
      </c>
      <c r="T9" s="294">
        <v>26.19</v>
      </c>
      <c r="U9" s="32">
        <v>0.55000000000000004</v>
      </c>
      <c r="V9" s="32">
        <v>51.93</v>
      </c>
      <c r="W9" s="32">
        <v>7.6000000000000004E-4</v>
      </c>
      <c r="X9" s="32">
        <v>8.0000000000000002E-3</v>
      </c>
      <c r="Y9" s="25">
        <v>0.03</v>
      </c>
    </row>
    <row r="10" spans="2:25" s="24" customFormat="1" ht="39" customHeight="1" x14ac:dyDescent="0.25">
      <c r="B10" s="217"/>
      <c r="C10" s="60"/>
      <c r="D10" s="52">
        <v>95</v>
      </c>
      <c r="E10" s="52" t="s">
        <v>17</v>
      </c>
      <c r="F10" s="129" t="s">
        <v>115</v>
      </c>
      <c r="G10" s="100">
        <v>200</v>
      </c>
      <c r="H10" s="52"/>
      <c r="I10" s="123">
        <v>0</v>
      </c>
      <c r="J10" s="16">
        <v>0</v>
      </c>
      <c r="K10" s="17">
        <v>19.940000000000001</v>
      </c>
      <c r="L10" s="296">
        <v>80.3</v>
      </c>
      <c r="M10" s="15">
        <v>0.09</v>
      </c>
      <c r="N10" s="15">
        <v>0.1</v>
      </c>
      <c r="O10" s="16">
        <v>2.94</v>
      </c>
      <c r="P10" s="16">
        <v>80</v>
      </c>
      <c r="Q10" s="17">
        <v>0.96</v>
      </c>
      <c r="R10" s="123">
        <v>0.16</v>
      </c>
      <c r="S10" s="16">
        <v>0</v>
      </c>
      <c r="T10" s="290">
        <v>0</v>
      </c>
      <c r="U10" s="16">
        <v>0.02</v>
      </c>
      <c r="V10" s="16">
        <v>0.15</v>
      </c>
      <c r="W10" s="16">
        <v>0</v>
      </c>
      <c r="X10" s="16">
        <v>0</v>
      </c>
      <c r="Y10" s="86">
        <v>0</v>
      </c>
    </row>
    <row r="11" spans="2:25" s="24" customFormat="1" ht="39" customHeight="1" x14ac:dyDescent="0.25">
      <c r="B11" s="217"/>
      <c r="C11" s="52"/>
      <c r="D11" s="160">
        <v>119</v>
      </c>
      <c r="E11" s="70" t="s">
        <v>13</v>
      </c>
      <c r="F11" s="50" t="s">
        <v>49</v>
      </c>
      <c r="G11" s="100">
        <v>20</v>
      </c>
      <c r="H11" s="38"/>
      <c r="I11" s="123">
        <v>1.52</v>
      </c>
      <c r="J11" s="16">
        <v>0.16</v>
      </c>
      <c r="K11" s="25">
        <v>9.84</v>
      </c>
      <c r="L11" s="122">
        <v>47</v>
      </c>
      <c r="M11" s="123">
        <v>0.02</v>
      </c>
      <c r="N11" s="16">
        <v>0.01</v>
      </c>
      <c r="O11" s="16">
        <v>0</v>
      </c>
      <c r="P11" s="16">
        <v>0</v>
      </c>
      <c r="Q11" s="25">
        <v>0</v>
      </c>
      <c r="R11" s="123">
        <v>4</v>
      </c>
      <c r="S11" s="16">
        <v>13</v>
      </c>
      <c r="T11" s="16">
        <v>2.8</v>
      </c>
      <c r="U11" s="16">
        <v>0.22</v>
      </c>
      <c r="V11" s="16">
        <v>18.600000000000001</v>
      </c>
      <c r="W11" s="16">
        <v>6.4000000000000005E-4</v>
      </c>
      <c r="X11" s="16">
        <v>1.1999999999999999E-3</v>
      </c>
      <c r="Y11" s="25">
        <v>2.9</v>
      </c>
    </row>
    <row r="12" spans="2:25" s="24" customFormat="1" ht="39" customHeight="1" x14ac:dyDescent="0.25">
      <c r="B12" s="217"/>
      <c r="C12" s="60"/>
      <c r="D12" s="38">
        <v>120</v>
      </c>
      <c r="E12" s="70" t="s">
        <v>14</v>
      </c>
      <c r="F12" s="50" t="s">
        <v>42</v>
      </c>
      <c r="G12" s="52">
        <v>20</v>
      </c>
      <c r="H12" s="181"/>
      <c r="I12" s="123">
        <v>1.32</v>
      </c>
      <c r="J12" s="16">
        <v>0.24</v>
      </c>
      <c r="K12" s="25">
        <v>8.0399999999999991</v>
      </c>
      <c r="L12" s="175">
        <v>39.6</v>
      </c>
      <c r="M12" s="123">
        <v>0.03</v>
      </c>
      <c r="N12" s="15">
        <v>0.02</v>
      </c>
      <c r="O12" s="16">
        <v>0</v>
      </c>
      <c r="P12" s="16">
        <v>0</v>
      </c>
      <c r="Q12" s="25">
        <v>0</v>
      </c>
      <c r="R12" s="123">
        <v>5.8</v>
      </c>
      <c r="S12" s="16">
        <v>30</v>
      </c>
      <c r="T12" s="16">
        <v>9.4</v>
      </c>
      <c r="U12" s="16">
        <v>0.78</v>
      </c>
      <c r="V12" s="16">
        <v>47</v>
      </c>
      <c r="W12" s="16">
        <v>8.0000000000000004E-4</v>
      </c>
      <c r="X12" s="16">
        <v>1.1000000000000001E-3</v>
      </c>
      <c r="Y12" s="25">
        <v>1.2E-2</v>
      </c>
    </row>
    <row r="13" spans="2:25" s="24" customFormat="1" ht="39" customHeight="1" x14ac:dyDescent="0.25">
      <c r="B13" s="217"/>
      <c r="C13" s="475" t="s">
        <v>147</v>
      </c>
      <c r="D13" s="499"/>
      <c r="E13" s="476"/>
      <c r="F13" s="483" t="s">
        <v>20</v>
      </c>
      <c r="G13" s="476">
        <f>G6+G7+G9+G10+G11+G12</f>
        <v>670</v>
      </c>
      <c r="H13" s="475"/>
      <c r="I13" s="484">
        <f t="shared" ref="I13:Y13" si="0">I6+I7+I9+I10+I11+I12</f>
        <v>24.680000000000003</v>
      </c>
      <c r="J13" s="479">
        <f t="shared" si="0"/>
        <v>23.64</v>
      </c>
      <c r="K13" s="480">
        <f t="shared" si="0"/>
        <v>102.62</v>
      </c>
      <c r="L13" s="485">
        <f t="shared" si="0"/>
        <v>725.49</v>
      </c>
      <c r="M13" s="482">
        <f t="shared" si="0"/>
        <v>0.36</v>
      </c>
      <c r="N13" s="479">
        <f t="shared" si="0"/>
        <v>0.31000000000000005</v>
      </c>
      <c r="O13" s="479">
        <f t="shared" si="0"/>
        <v>18.760000000000002</v>
      </c>
      <c r="P13" s="479">
        <f t="shared" si="0"/>
        <v>110</v>
      </c>
      <c r="Q13" s="480">
        <f t="shared" si="0"/>
        <v>1.1499999999999999</v>
      </c>
      <c r="R13" s="482">
        <f t="shared" si="0"/>
        <v>57.879999999999995</v>
      </c>
      <c r="S13" s="479">
        <f t="shared" si="0"/>
        <v>290.46000000000004</v>
      </c>
      <c r="T13" s="479">
        <f t="shared" si="0"/>
        <v>71.94</v>
      </c>
      <c r="U13" s="479">
        <f t="shared" si="0"/>
        <v>6.4599999999999991</v>
      </c>
      <c r="V13" s="479">
        <f t="shared" si="0"/>
        <v>759.06</v>
      </c>
      <c r="W13" s="479">
        <f t="shared" si="0"/>
        <v>9.0000000000000011E-3</v>
      </c>
      <c r="X13" s="479">
        <f t="shared" si="0"/>
        <v>1.4149999999999999E-2</v>
      </c>
      <c r="Y13" s="480">
        <f t="shared" si="0"/>
        <v>3.032</v>
      </c>
    </row>
    <row r="14" spans="2:25" s="24" customFormat="1" ht="39" customHeight="1" x14ac:dyDescent="0.25">
      <c r="B14" s="217"/>
      <c r="C14" s="475" t="s">
        <v>147</v>
      </c>
      <c r="D14" s="499"/>
      <c r="E14" s="476"/>
      <c r="F14" s="483" t="s">
        <v>21</v>
      </c>
      <c r="G14" s="476"/>
      <c r="H14" s="475"/>
      <c r="I14" s="484"/>
      <c r="J14" s="479"/>
      <c r="K14" s="480"/>
      <c r="L14" s="485">
        <f>L13/27.2</f>
        <v>26.672426470588235</v>
      </c>
      <c r="M14" s="482"/>
      <c r="N14" s="479"/>
      <c r="O14" s="479"/>
      <c r="P14" s="479"/>
      <c r="Q14" s="480"/>
      <c r="R14" s="482"/>
      <c r="S14" s="479"/>
      <c r="T14" s="479"/>
      <c r="U14" s="479"/>
      <c r="V14" s="479"/>
      <c r="W14" s="479"/>
      <c r="X14" s="479"/>
      <c r="Y14" s="480"/>
    </row>
    <row r="15" spans="2:25" s="24" customFormat="1" ht="39" customHeight="1" x14ac:dyDescent="0.25">
      <c r="B15" s="217"/>
      <c r="C15" s="467" t="s">
        <v>148</v>
      </c>
      <c r="D15" s="500"/>
      <c r="E15" s="468"/>
      <c r="F15" s="487" t="s">
        <v>20</v>
      </c>
      <c r="G15" s="488">
        <f>G6+G8+G9+G10+G11+G12</f>
        <v>670</v>
      </c>
      <c r="H15" s="489"/>
      <c r="I15" s="488">
        <f t="shared" ref="I15:Y15" si="1">I6+I8+I9+I10+I11+I12</f>
        <v>26.360000000000003</v>
      </c>
      <c r="J15" s="490">
        <f t="shared" si="1"/>
        <v>25.93</v>
      </c>
      <c r="K15" s="491">
        <f t="shared" si="1"/>
        <v>97.080000000000013</v>
      </c>
      <c r="L15" s="489">
        <f t="shared" si="1"/>
        <v>730.42</v>
      </c>
      <c r="M15" s="492">
        <f t="shared" si="1"/>
        <v>0.29000000000000004</v>
      </c>
      <c r="N15" s="490">
        <f t="shared" si="1"/>
        <v>0.33000000000000007</v>
      </c>
      <c r="O15" s="490">
        <f t="shared" si="1"/>
        <v>19.100000000000001</v>
      </c>
      <c r="P15" s="490">
        <f t="shared" si="1"/>
        <v>110</v>
      </c>
      <c r="Q15" s="491">
        <f t="shared" si="1"/>
        <v>1.1099999999999999</v>
      </c>
      <c r="R15" s="492">
        <f t="shared" si="1"/>
        <v>75.759999999999991</v>
      </c>
      <c r="S15" s="490">
        <f t="shared" si="1"/>
        <v>334.27</v>
      </c>
      <c r="T15" s="490">
        <f t="shared" si="1"/>
        <v>76.97</v>
      </c>
      <c r="U15" s="490">
        <f t="shared" si="1"/>
        <v>7.5099999999999989</v>
      </c>
      <c r="V15" s="490">
        <f t="shared" si="1"/>
        <v>874.81999999999994</v>
      </c>
      <c r="W15" s="490">
        <f t="shared" si="1"/>
        <v>1.413E-2</v>
      </c>
      <c r="X15" s="490">
        <f t="shared" si="1"/>
        <v>1.103E-2</v>
      </c>
      <c r="Y15" s="491">
        <f t="shared" si="1"/>
        <v>3.0219999999999998</v>
      </c>
    </row>
    <row r="16" spans="2:25" s="24" customFormat="1" ht="39" customHeight="1" thickBot="1" x14ac:dyDescent="0.3">
      <c r="B16" s="217"/>
      <c r="C16" s="493" t="s">
        <v>148</v>
      </c>
      <c r="D16" s="501"/>
      <c r="E16" s="494"/>
      <c r="F16" s="495" t="s">
        <v>21</v>
      </c>
      <c r="G16" s="496"/>
      <c r="H16" s="493"/>
      <c r="I16" s="497"/>
      <c r="J16" s="471"/>
      <c r="K16" s="472"/>
      <c r="L16" s="498">
        <f>L15/27.2</f>
        <v>26.853676470588233</v>
      </c>
      <c r="M16" s="474"/>
      <c r="N16" s="471"/>
      <c r="O16" s="471"/>
      <c r="P16" s="471"/>
      <c r="Q16" s="472"/>
      <c r="R16" s="474"/>
      <c r="S16" s="471"/>
      <c r="T16" s="471"/>
      <c r="U16" s="471"/>
      <c r="V16" s="471"/>
      <c r="W16" s="471"/>
      <c r="X16" s="471"/>
      <c r="Y16" s="472"/>
    </row>
    <row r="17" spans="2:26" s="14" customFormat="1" ht="39" customHeight="1" x14ac:dyDescent="0.25">
      <c r="B17" s="285" t="s">
        <v>6</v>
      </c>
      <c r="C17" s="103"/>
      <c r="D17" s="291">
        <v>235</v>
      </c>
      <c r="E17" s="63" t="s">
        <v>19</v>
      </c>
      <c r="F17" s="451" t="s">
        <v>184</v>
      </c>
      <c r="G17" s="275">
        <v>100</v>
      </c>
      <c r="H17" s="63"/>
      <c r="I17" s="143">
        <v>1.7</v>
      </c>
      <c r="J17" s="26">
        <v>13.3</v>
      </c>
      <c r="K17" s="27">
        <v>5.09</v>
      </c>
      <c r="L17" s="291">
        <v>148</v>
      </c>
      <c r="M17" s="143">
        <v>0.03</v>
      </c>
      <c r="N17" s="26">
        <v>0.06</v>
      </c>
      <c r="O17" s="26">
        <v>7</v>
      </c>
      <c r="P17" s="26">
        <v>150</v>
      </c>
      <c r="Q17" s="27">
        <v>0</v>
      </c>
      <c r="R17" s="143">
        <v>43</v>
      </c>
      <c r="S17" s="26">
        <v>31</v>
      </c>
      <c r="T17" s="26">
        <v>15</v>
      </c>
      <c r="U17" s="26">
        <v>0.7</v>
      </c>
      <c r="V17" s="26">
        <v>305</v>
      </c>
      <c r="W17" s="26">
        <v>2E-3</v>
      </c>
      <c r="X17" s="26">
        <v>2.9999999999999997E-4</v>
      </c>
      <c r="Y17" s="27">
        <v>0.14000000000000001</v>
      </c>
    </row>
    <row r="18" spans="2:26" s="14" customFormat="1" ht="39" customHeight="1" x14ac:dyDescent="0.25">
      <c r="B18" s="217"/>
      <c r="C18" s="52"/>
      <c r="D18" s="52">
        <v>196</v>
      </c>
      <c r="E18" s="52" t="s">
        <v>8</v>
      </c>
      <c r="F18" s="67" t="s">
        <v>106</v>
      </c>
      <c r="G18" s="100">
        <v>250</v>
      </c>
      <c r="H18" s="52"/>
      <c r="I18" s="110">
        <v>7.09</v>
      </c>
      <c r="J18" s="32">
        <v>8.02</v>
      </c>
      <c r="K18" s="86">
        <v>10.58</v>
      </c>
      <c r="L18" s="88">
        <v>147.96</v>
      </c>
      <c r="M18" s="110">
        <v>0.08</v>
      </c>
      <c r="N18" s="32">
        <v>0.09</v>
      </c>
      <c r="O18" s="32">
        <v>15.93</v>
      </c>
      <c r="P18" s="32">
        <v>190</v>
      </c>
      <c r="Q18" s="86">
        <v>0</v>
      </c>
      <c r="R18" s="110">
        <v>27.35</v>
      </c>
      <c r="S18" s="32">
        <v>89.58</v>
      </c>
      <c r="T18" s="32">
        <v>25.81</v>
      </c>
      <c r="U18" s="32">
        <v>1.23</v>
      </c>
      <c r="V18" s="32">
        <v>278.79000000000002</v>
      </c>
      <c r="W18" s="32">
        <v>2.8600000000000001E-3</v>
      </c>
      <c r="X18" s="32">
        <v>1.1199999999999999E-3</v>
      </c>
      <c r="Y18" s="86">
        <v>1</v>
      </c>
    </row>
    <row r="19" spans="2:26" s="14" customFormat="1" ht="39" customHeight="1" x14ac:dyDescent="0.25">
      <c r="B19" s="217"/>
      <c r="C19" s="475" t="s">
        <v>147</v>
      </c>
      <c r="D19" s="475" t="s">
        <v>122</v>
      </c>
      <c r="E19" s="475" t="s">
        <v>9</v>
      </c>
      <c r="F19" s="599" t="s">
        <v>123</v>
      </c>
      <c r="G19" s="588">
        <v>205</v>
      </c>
      <c r="H19" s="475"/>
      <c r="I19" s="638">
        <v>17.09</v>
      </c>
      <c r="J19" s="639">
        <v>22.27</v>
      </c>
      <c r="K19" s="548">
        <v>32.26</v>
      </c>
      <c r="L19" s="640">
        <v>398.78</v>
      </c>
      <c r="M19" s="638">
        <v>0.17</v>
      </c>
      <c r="N19" s="639">
        <v>0.1</v>
      </c>
      <c r="O19" s="639">
        <v>0.26</v>
      </c>
      <c r="P19" s="639">
        <v>30</v>
      </c>
      <c r="Q19" s="548">
        <v>0.27</v>
      </c>
      <c r="R19" s="638">
        <v>21.86</v>
      </c>
      <c r="S19" s="639">
        <v>118.18</v>
      </c>
      <c r="T19" s="639">
        <v>15.96</v>
      </c>
      <c r="U19" s="639">
        <v>1.52</v>
      </c>
      <c r="V19" s="639">
        <v>189.7</v>
      </c>
      <c r="W19" s="639">
        <v>2.2399999999999998E-3</v>
      </c>
      <c r="X19" s="639">
        <v>7.0899999999999999E-3</v>
      </c>
      <c r="Y19" s="548">
        <v>0.02</v>
      </c>
    </row>
    <row r="20" spans="2:26" s="14" customFormat="1" ht="39" customHeight="1" x14ac:dyDescent="0.25">
      <c r="B20" s="217"/>
      <c r="C20" s="467" t="s">
        <v>152</v>
      </c>
      <c r="D20" s="467">
        <v>89</v>
      </c>
      <c r="E20" s="467" t="s">
        <v>63</v>
      </c>
      <c r="F20" s="601" t="s">
        <v>70</v>
      </c>
      <c r="G20" s="589">
        <v>100</v>
      </c>
      <c r="H20" s="467"/>
      <c r="I20" s="641">
        <v>18.399999999999999</v>
      </c>
      <c r="J20" s="642">
        <v>17.5</v>
      </c>
      <c r="K20" s="550">
        <v>3.16</v>
      </c>
      <c r="L20" s="643">
        <v>244</v>
      </c>
      <c r="M20" s="641">
        <v>0.06</v>
      </c>
      <c r="N20" s="642">
        <v>0.13</v>
      </c>
      <c r="O20" s="642">
        <v>1.28</v>
      </c>
      <c r="P20" s="642">
        <v>0</v>
      </c>
      <c r="Q20" s="550">
        <v>0</v>
      </c>
      <c r="R20" s="641">
        <v>18.940000000000001</v>
      </c>
      <c r="S20" s="642">
        <v>181.39</v>
      </c>
      <c r="T20" s="642">
        <v>24.11</v>
      </c>
      <c r="U20" s="642">
        <v>2.7</v>
      </c>
      <c r="V20" s="642">
        <v>329.5</v>
      </c>
      <c r="W20" s="642">
        <v>7.2500000000000004E-3</v>
      </c>
      <c r="X20" s="642">
        <v>3.1E-4</v>
      </c>
      <c r="Y20" s="550">
        <v>0.06</v>
      </c>
    </row>
    <row r="21" spans="2:26" s="14" customFormat="1" ht="39" customHeight="1" x14ac:dyDescent="0.25">
      <c r="B21" s="217"/>
      <c r="C21" s="467" t="s">
        <v>148</v>
      </c>
      <c r="D21" s="467">
        <v>54</v>
      </c>
      <c r="E21" s="467" t="s">
        <v>44</v>
      </c>
      <c r="F21" s="601" t="s">
        <v>38</v>
      </c>
      <c r="G21" s="589">
        <v>180</v>
      </c>
      <c r="H21" s="467"/>
      <c r="I21" s="641">
        <v>8.7100000000000009</v>
      </c>
      <c r="J21" s="642">
        <v>5.95</v>
      </c>
      <c r="K21" s="550">
        <v>38.11</v>
      </c>
      <c r="L21" s="643">
        <v>238.6</v>
      </c>
      <c r="M21" s="641">
        <v>0.23</v>
      </c>
      <c r="N21" s="642">
        <v>0.12</v>
      </c>
      <c r="O21" s="642">
        <v>0</v>
      </c>
      <c r="P21" s="642">
        <v>20</v>
      </c>
      <c r="Q21" s="550">
        <v>0.08</v>
      </c>
      <c r="R21" s="641">
        <v>17.46</v>
      </c>
      <c r="S21" s="642">
        <v>250.65</v>
      </c>
      <c r="T21" s="642">
        <v>167.99</v>
      </c>
      <c r="U21" s="642">
        <v>5.61</v>
      </c>
      <c r="V21" s="642">
        <v>228.17</v>
      </c>
      <c r="W21" s="642">
        <v>2E-3</v>
      </c>
      <c r="X21" s="642">
        <v>4.0000000000000001E-3</v>
      </c>
      <c r="Y21" s="550">
        <v>1.6E-2</v>
      </c>
    </row>
    <row r="22" spans="2:26" s="14" customFormat="1" ht="39" customHeight="1" x14ac:dyDescent="0.25">
      <c r="B22" s="244"/>
      <c r="C22" s="52"/>
      <c r="D22" s="88">
        <v>216</v>
      </c>
      <c r="E22" s="52" t="s">
        <v>17</v>
      </c>
      <c r="F22" s="67" t="s">
        <v>100</v>
      </c>
      <c r="G22" s="100">
        <v>200</v>
      </c>
      <c r="H22" s="52"/>
      <c r="I22" s="123">
        <v>0.25</v>
      </c>
      <c r="J22" s="16">
        <v>0</v>
      </c>
      <c r="K22" s="25">
        <v>12.73</v>
      </c>
      <c r="L22" s="77">
        <v>51.3</v>
      </c>
      <c r="M22" s="123">
        <v>0</v>
      </c>
      <c r="N22" s="16">
        <v>0</v>
      </c>
      <c r="O22" s="16">
        <v>4.3899999999999997</v>
      </c>
      <c r="P22" s="16">
        <v>0</v>
      </c>
      <c r="Q22" s="25">
        <v>0</v>
      </c>
      <c r="R22" s="123">
        <v>0.32</v>
      </c>
      <c r="S22" s="16">
        <v>0</v>
      </c>
      <c r="T22" s="16">
        <v>0</v>
      </c>
      <c r="U22" s="16">
        <v>0.03</v>
      </c>
      <c r="V22" s="16">
        <v>0.3</v>
      </c>
      <c r="W22" s="16">
        <v>0</v>
      </c>
      <c r="X22" s="16">
        <v>0</v>
      </c>
      <c r="Y22" s="86">
        <v>0</v>
      </c>
    </row>
    <row r="23" spans="2:26" s="14" customFormat="1" ht="39" customHeight="1" x14ac:dyDescent="0.25">
      <c r="B23" s="244"/>
      <c r="C23" s="88"/>
      <c r="D23" s="88">
        <v>119</v>
      </c>
      <c r="E23" s="52" t="s">
        <v>13</v>
      </c>
      <c r="F23" s="50" t="s">
        <v>49</v>
      </c>
      <c r="G23" s="100">
        <v>20</v>
      </c>
      <c r="H23" s="38"/>
      <c r="I23" s="123">
        <v>1.52</v>
      </c>
      <c r="J23" s="16">
        <v>0.16</v>
      </c>
      <c r="K23" s="25">
        <v>9.84</v>
      </c>
      <c r="L23" s="122">
        <v>47</v>
      </c>
      <c r="M23" s="123">
        <v>0.02</v>
      </c>
      <c r="N23" s="16">
        <v>0.01</v>
      </c>
      <c r="O23" s="16">
        <v>0</v>
      </c>
      <c r="P23" s="16">
        <v>0</v>
      </c>
      <c r="Q23" s="25">
        <v>0</v>
      </c>
      <c r="R23" s="123">
        <v>4</v>
      </c>
      <c r="S23" s="16">
        <v>13</v>
      </c>
      <c r="T23" s="16">
        <v>2.8</v>
      </c>
      <c r="U23" s="16">
        <v>0.22</v>
      </c>
      <c r="V23" s="16">
        <v>18.600000000000001</v>
      </c>
      <c r="W23" s="16">
        <v>6.4000000000000005E-4</v>
      </c>
      <c r="X23" s="16">
        <v>1.1999999999999999E-3</v>
      </c>
      <c r="Y23" s="25">
        <v>2.9</v>
      </c>
      <c r="Z23" s="24"/>
    </row>
    <row r="24" spans="2:26" s="14" customFormat="1" ht="39" customHeight="1" x14ac:dyDescent="0.25">
      <c r="B24" s="244"/>
      <c r="C24" s="88"/>
      <c r="D24" s="52">
        <v>120</v>
      </c>
      <c r="E24" s="52" t="s">
        <v>14</v>
      </c>
      <c r="F24" s="293" t="s">
        <v>42</v>
      </c>
      <c r="G24" s="52">
        <v>20</v>
      </c>
      <c r="H24" s="181"/>
      <c r="I24" s="123">
        <v>1.32</v>
      </c>
      <c r="J24" s="16">
        <v>0.24</v>
      </c>
      <c r="K24" s="25">
        <v>8.0399999999999991</v>
      </c>
      <c r="L24" s="175">
        <v>39.6</v>
      </c>
      <c r="M24" s="123">
        <v>0.03</v>
      </c>
      <c r="N24" s="15">
        <v>0.02</v>
      </c>
      <c r="O24" s="16">
        <v>0</v>
      </c>
      <c r="P24" s="16">
        <v>0</v>
      </c>
      <c r="Q24" s="25">
        <v>0</v>
      </c>
      <c r="R24" s="123">
        <v>5.8</v>
      </c>
      <c r="S24" s="16">
        <v>30</v>
      </c>
      <c r="T24" s="16">
        <v>9.4</v>
      </c>
      <c r="U24" s="16">
        <v>0.78</v>
      </c>
      <c r="V24" s="16">
        <v>47</v>
      </c>
      <c r="W24" s="16">
        <v>8.0000000000000004E-4</v>
      </c>
      <c r="X24" s="16">
        <v>1.1000000000000001E-3</v>
      </c>
      <c r="Y24" s="25">
        <v>1.2E-2</v>
      </c>
      <c r="Z24" s="24"/>
    </row>
    <row r="25" spans="2:26" s="14" customFormat="1" ht="39" customHeight="1" x14ac:dyDescent="0.25">
      <c r="B25" s="244"/>
      <c r="C25" s="475" t="s">
        <v>147</v>
      </c>
      <c r="D25" s="499"/>
      <c r="E25" s="476"/>
      <c r="F25" s="483" t="s">
        <v>20</v>
      </c>
      <c r="G25" s="476">
        <f>G17+G18+G19+G22+G23+G24</f>
        <v>795</v>
      </c>
      <c r="H25" s="475"/>
      <c r="I25" s="484">
        <f t="shared" ref="I25:Y25" si="2">I17+I18+I19+I22+I23+I24</f>
        <v>28.97</v>
      </c>
      <c r="J25" s="479">
        <f t="shared" si="2"/>
        <v>43.99</v>
      </c>
      <c r="K25" s="480">
        <f t="shared" si="2"/>
        <v>78.539999999999992</v>
      </c>
      <c r="L25" s="485">
        <f t="shared" si="2"/>
        <v>832.64</v>
      </c>
      <c r="M25" s="482">
        <f t="shared" si="2"/>
        <v>0.33000000000000007</v>
      </c>
      <c r="N25" s="479">
        <f t="shared" si="2"/>
        <v>0.28000000000000003</v>
      </c>
      <c r="O25" s="479">
        <f t="shared" si="2"/>
        <v>27.580000000000002</v>
      </c>
      <c r="P25" s="479">
        <f t="shared" si="2"/>
        <v>370</v>
      </c>
      <c r="Q25" s="480">
        <f t="shared" si="2"/>
        <v>0.27</v>
      </c>
      <c r="R25" s="482">
        <f t="shared" si="2"/>
        <v>102.32999999999998</v>
      </c>
      <c r="S25" s="479">
        <f t="shared" si="2"/>
        <v>281.76</v>
      </c>
      <c r="T25" s="479">
        <f t="shared" si="2"/>
        <v>68.97</v>
      </c>
      <c r="U25" s="479">
        <f t="shared" si="2"/>
        <v>4.4800000000000004</v>
      </c>
      <c r="V25" s="479">
        <f t="shared" si="2"/>
        <v>839.39</v>
      </c>
      <c r="W25" s="479">
        <f t="shared" si="2"/>
        <v>8.539999999999999E-3</v>
      </c>
      <c r="X25" s="479">
        <f t="shared" si="2"/>
        <v>1.081E-2</v>
      </c>
      <c r="Y25" s="480">
        <f t="shared" si="2"/>
        <v>4.0720000000000001</v>
      </c>
      <c r="Z25" s="24"/>
    </row>
    <row r="26" spans="2:26" s="14" customFormat="1" ht="39" customHeight="1" x14ac:dyDescent="0.25">
      <c r="B26" s="244"/>
      <c r="C26" s="475" t="s">
        <v>147</v>
      </c>
      <c r="D26" s="499"/>
      <c r="E26" s="476"/>
      <c r="F26" s="483" t="s">
        <v>21</v>
      </c>
      <c r="G26" s="476"/>
      <c r="H26" s="475"/>
      <c r="I26" s="484"/>
      <c r="J26" s="479"/>
      <c r="K26" s="480"/>
      <c r="L26" s="485">
        <f>L25/27.2</f>
        <v>30.611764705882354</v>
      </c>
      <c r="M26" s="482"/>
      <c r="N26" s="479"/>
      <c r="O26" s="479"/>
      <c r="P26" s="479"/>
      <c r="Q26" s="480"/>
      <c r="R26" s="482"/>
      <c r="S26" s="479"/>
      <c r="T26" s="479"/>
      <c r="U26" s="479"/>
      <c r="V26" s="479"/>
      <c r="W26" s="479"/>
      <c r="X26" s="479"/>
      <c r="Y26" s="480"/>
      <c r="Z26" s="24"/>
    </row>
    <row r="27" spans="2:26" s="14" customFormat="1" ht="39" customHeight="1" x14ac:dyDescent="0.25">
      <c r="B27" s="244"/>
      <c r="C27" s="467" t="s">
        <v>148</v>
      </c>
      <c r="D27" s="500"/>
      <c r="E27" s="468"/>
      <c r="F27" s="487" t="s">
        <v>20</v>
      </c>
      <c r="G27" s="488">
        <f>G17+G18+G20+G21+G22+G23+G24</f>
        <v>870</v>
      </c>
      <c r="H27" s="489"/>
      <c r="I27" s="488">
        <f t="shared" ref="I27:Y27" si="3">I17+I18+I20+I21+I22+I23+I24</f>
        <v>38.99</v>
      </c>
      <c r="J27" s="490">
        <f t="shared" si="3"/>
        <v>45.17</v>
      </c>
      <c r="K27" s="491">
        <f t="shared" si="3"/>
        <v>87.550000000000011</v>
      </c>
      <c r="L27" s="489">
        <f t="shared" si="3"/>
        <v>916.46</v>
      </c>
      <c r="M27" s="492">
        <f t="shared" si="3"/>
        <v>0.45000000000000007</v>
      </c>
      <c r="N27" s="490">
        <f t="shared" si="3"/>
        <v>0.43000000000000005</v>
      </c>
      <c r="O27" s="490">
        <f t="shared" si="3"/>
        <v>28.6</v>
      </c>
      <c r="P27" s="490">
        <f t="shared" si="3"/>
        <v>360</v>
      </c>
      <c r="Q27" s="491">
        <f t="shared" si="3"/>
        <v>0.08</v>
      </c>
      <c r="R27" s="492">
        <f t="shared" si="3"/>
        <v>116.86999999999999</v>
      </c>
      <c r="S27" s="490">
        <f t="shared" si="3"/>
        <v>595.62</v>
      </c>
      <c r="T27" s="490">
        <f t="shared" si="3"/>
        <v>245.11000000000004</v>
      </c>
      <c r="U27" s="490">
        <f t="shared" si="3"/>
        <v>11.27</v>
      </c>
      <c r="V27" s="490">
        <f t="shared" si="3"/>
        <v>1207.3599999999999</v>
      </c>
      <c r="W27" s="490">
        <f t="shared" si="3"/>
        <v>1.555E-2</v>
      </c>
      <c r="X27" s="490">
        <f t="shared" si="3"/>
        <v>8.0299999999999989E-3</v>
      </c>
      <c r="Y27" s="491">
        <f t="shared" si="3"/>
        <v>4.1279999999999992</v>
      </c>
    </row>
    <row r="28" spans="2:26" s="24" customFormat="1" ht="39" customHeight="1" thickBot="1" x14ac:dyDescent="0.3">
      <c r="B28" s="245"/>
      <c r="C28" s="493" t="s">
        <v>148</v>
      </c>
      <c r="D28" s="501"/>
      <c r="E28" s="637"/>
      <c r="F28" s="495" t="s">
        <v>21</v>
      </c>
      <c r="G28" s="594"/>
      <c r="H28" s="493"/>
      <c r="I28" s="595"/>
      <c r="J28" s="596"/>
      <c r="K28" s="597"/>
      <c r="L28" s="498">
        <f>L27/27.2</f>
        <v>33.693382352941178</v>
      </c>
      <c r="M28" s="598"/>
      <c r="N28" s="596"/>
      <c r="O28" s="596"/>
      <c r="P28" s="596"/>
      <c r="Q28" s="597"/>
      <c r="R28" s="598"/>
      <c r="S28" s="596"/>
      <c r="T28" s="596"/>
      <c r="U28" s="596"/>
      <c r="V28" s="596"/>
      <c r="W28" s="596"/>
      <c r="X28" s="596"/>
      <c r="Y28" s="597"/>
    </row>
    <row r="29" spans="2:26" x14ac:dyDescent="0.25">
      <c r="B29" s="2"/>
      <c r="C29" s="4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6" ht="18.75" x14ac:dyDescent="0.25">
      <c r="E30" s="11"/>
      <c r="F30" s="18"/>
      <c r="G30" s="19"/>
      <c r="H30" s="11"/>
      <c r="I30" s="11"/>
      <c r="J30" s="11"/>
      <c r="K30" s="11"/>
    </row>
    <row r="31" spans="2:26" ht="15.75" x14ac:dyDescent="0.25">
      <c r="B31" s="502" t="s">
        <v>149</v>
      </c>
      <c r="C31" s="503"/>
      <c r="D31" s="504"/>
      <c r="E31" s="504"/>
      <c r="F31" s="11"/>
      <c r="G31" s="11"/>
      <c r="H31" s="11"/>
      <c r="I31" s="11"/>
      <c r="J31" s="11"/>
      <c r="K31" s="11"/>
    </row>
    <row r="32" spans="2:26" ht="15.75" x14ac:dyDescent="0.25">
      <c r="B32" s="505" t="s">
        <v>150</v>
      </c>
      <c r="C32" s="506"/>
      <c r="D32" s="507"/>
      <c r="E32" s="507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35"/>
  <sheetViews>
    <sheetView topLeftCell="F10" zoomScale="70" zoomScaleNormal="70" workbookViewId="0">
      <selection activeCell="F24" sqref="F24"/>
    </sheetView>
  </sheetViews>
  <sheetFormatPr defaultRowHeight="15" x14ac:dyDescent="0.25"/>
  <cols>
    <col min="2" max="2" width="19.7109375" customWidth="1"/>
    <col min="3" max="3" width="16" customWidth="1"/>
    <col min="4" max="4" width="16.140625" style="5" customWidth="1"/>
    <col min="5" max="5" width="22.28515625" customWidth="1"/>
    <col min="6" max="6" width="58.28515625" customWidth="1"/>
    <col min="7" max="7" width="13.85546875" customWidth="1"/>
    <col min="8" max="8" width="10.85546875" customWidth="1"/>
    <col min="9" max="9" width="12" customWidth="1"/>
    <col min="10" max="10" width="11.28515625" customWidth="1"/>
    <col min="11" max="11" width="16.7109375" customWidth="1"/>
    <col min="12" max="12" width="22.42578125" customWidth="1"/>
    <col min="13" max="13" width="11.28515625" customWidth="1"/>
    <col min="23" max="24" width="11.140625" bestFit="1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21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55" t="s">
        <v>0</v>
      </c>
      <c r="C4" s="755"/>
      <c r="D4" s="728" t="s">
        <v>108</v>
      </c>
      <c r="E4" s="724" t="s">
        <v>37</v>
      </c>
      <c r="F4" s="728" t="s">
        <v>36</v>
      </c>
      <c r="G4" s="728" t="s">
        <v>25</v>
      </c>
      <c r="H4" s="728" t="s">
        <v>35</v>
      </c>
      <c r="I4" s="735" t="s">
        <v>22</v>
      </c>
      <c r="J4" s="736"/>
      <c r="K4" s="736"/>
      <c r="L4" s="728" t="s">
        <v>109</v>
      </c>
      <c r="M4" s="744" t="s">
        <v>23</v>
      </c>
      <c r="N4" s="744"/>
      <c r="O4" s="759"/>
      <c r="P4" s="759"/>
      <c r="Q4" s="760"/>
      <c r="R4" s="735" t="s">
        <v>24</v>
      </c>
      <c r="S4" s="744"/>
      <c r="T4" s="744"/>
      <c r="U4" s="744"/>
      <c r="V4" s="744"/>
      <c r="W4" s="744"/>
      <c r="X4" s="744"/>
      <c r="Y4" s="745"/>
    </row>
    <row r="5" spans="2:25" s="14" customFormat="1" ht="28.5" customHeight="1" thickBot="1" x14ac:dyDescent="0.3">
      <c r="B5" s="723"/>
      <c r="C5" s="723"/>
      <c r="D5" s="725"/>
      <c r="E5" s="725"/>
      <c r="F5" s="725"/>
      <c r="G5" s="725"/>
      <c r="H5" s="725"/>
      <c r="I5" s="390" t="s">
        <v>26</v>
      </c>
      <c r="J5" s="419" t="s">
        <v>27</v>
      </c>
      <c r="K5" s="396" t="s">
        <v>28</v>
      </c>
      <c r="L5" s="725"/>
      <c r="M5" s="401" t="s">
        <v>29</v>
      </c>
      <c r="N5" s="271" t="s">
        <v>83</v>
      </c>
      <c r="O5" s="269" t="s">
        <v>30</v>
      </c>
      <c r="P5" s="272" t="s">
        <v>84</v>
      </c>
      <c r="Q5" s="269" t="s">
        <v>85</v>
      </c>
      <c r="R5" s="273" t="s">
        <v>31</v>
      </c>
      <c r="S5" s="269" t="s">
        <v>32</v>
      </c>
      <c r="T5" s="273" t="s">
        <v>33</v>
      </c>
      <c r="U5" s="269" t="s">
        <v>34</v>
      </c>
      <c r="V5" s="401" t="s">
        <v>86</v>
      </c>
      <c r="W5" s="270" t="s">
        <v>87</v>
      </c>
      <c r="X5" s="270" t="s">
        <v>88</v>
      </c>
      <c r="Y5" s="274" t="s">
        <v>89</v>
      </c>
    </row>
    <row r="6" spans="2:25" s="14" customFormat="1" ht="39" customHeight="1" x14ac:dyDescent="0.25">
      <c r="B6" s="429"/>
      <c r="C6" s="440"/>
      <c r="D6" s="275" t="s">
        <v>80</v>
      </c>
      <c r="E6" s="439" t="s">
        <v>19</v>
      </c>
      <c r="F6" s="216" t="s">
        <v>39</v>
      </c>
      <c r="G6" s="439">
        <v>17</v>
      </c>
      <c r="H6" s="275"/>
      <c r="I6" s="143">
        <v>2.48</v>
      </c>
      <c r="J6" s="164">
        <v>3.96</v>
      </c>
      <c r="K6" s="27">
        <v>0.68</v>
      </c>
      <c r="L6" s="323">
        <v>48.11</v>
      </c>
      <c r="M6" s="143"/>
      <c r="N6" s="433"/>
      <c r="O6" s="433"/>
      <c r="P6" s="435"/>
      <c r="Q6" s="434"/>
      <c r="R6" s="432"/>
      <c r="S6" s="433"/>
      <c r="T6" s="433"/>
      <c r="U6" s="433"/>
      <c r="V6" s="433"/>
      <c r="W6" s="433"/>
      <c r="X6" s="433"/>
      <c r="Y6" s="434"/>
    </row>
    <row r="7" spans="2:25" s="14" customFormat="1" ht="39" customHeight="1" x14ac:dyDescent="0.25">
      <c r="B7" s="430" t="s">
        <v>5</v>
      </c>
      <c r="C7" s="316"/>
      <c r="D7" s="95">
        <v>137</v>
      </c>
      <c r="E7" s="174" t="s">
        <v>19</v>
      </c>
      <c r="F7" s="450" t="s">
        <v>128</v>
      </c>
      <c r="G7" s="439">
        <v>100</v>
      </c>
      <c r="H7" s="95"/>
      <c r="I7" s="191">
        <v>0.8</v>
      </c>
      <c r="J7" s="194">
        <v>0.2</v>
      </c>
      <c r="K7" s="25">
        <v>7.5</v>
      </c>
      <c r="L7" s="436">
        <v>38</v>
      </c>
      <c r="M7" s="191">
        <v>0.06</v>
      </c>
      <c r="N7" s="193">
        <v>0.03</v>
      </c>
      <c r="O7" s="193">
        <v>38</v>
      </c>
      <c r="P7" s="193">
        <v>10</v>
      </c>
      <c r="Q7" s="189">
        <v>0</v>
      </c>
      <c r="R7" s="191">
        <v>35</v>
      </c>
      <c r="S7" s="193">
        <v>17</v>
      </c>
      <c r="T7" s="193">
        <v>11</v>
      </c>
      <c r="U7" s="193">
        <v>0.1</v>
      </c>
      <c r="V7" s="193">
        <v>155</v>
      </c>
      <c r="W7" s="193">
        <v>3.0000000000000001E-5</v>
      </c>
      <c r="X7" s="193">
        <v>1E-4</v>
      </c>
      <c r="Y7" s="189">
        <v>0.15</v>
      </c>
    </row>
    <row r="8" spans="2:25" s="14" customFormat="1" ht="39" customHeight="1" x14ac:dyDescent="0.25">
      <c r="B8" s="430"/>
      <c r="C8" s="283"/>
      <c r="D8" s="52">
        <v>230</v>
      </c>
      <c r="E8" s="38" t="s">
        <v>53</v>
      </c>
      <c r="F8" s="67" t="s">
        <v>111</v>
      </c>
      <c r="G8" s="222">
        <v>200</v>
      </c>
      <c r="H8" s="52"/>
      <c r="I8" s="123">
        <v>30.59</v>
      </c>
      <c r="J8" s="17">
        <v>13.4</v>
      </c>
      <c r="K8" s="25">
        <v>43.45</v>
      </c>
      <c r="L8" s="202">
        <v>419.82</v>
      </c>
      <c r="M8" s="123">
        <v>7.0000000000000007E-2</v>
      </c>
      <c r="N8" s="16">
        <v>0.35</v>
      </c>
      <c r="O8" s="16">
        <v>5.09</v>
      </c>
      <c r="P8" s="16">
        <v>70</v>
      </c>
      <c r="Q8" s="25">
        <v>0.36</v>
      </c>
      <c r="R8" s="123">
        <v>226.29</v>
      </c>
      <c r="S8" s="16">
        <v>305.66000000000003</v>
      </c>
      <c r="T8" s="16">
        <v>36.25</v>
      </c>
      <c r="U8" s="16">
        <v>1.22</v>
      </c>
      <c r="V8" s="16">
        <v>189.12</v>
      </c>
      <c r="W8" s="16">
        <v>1.183E-2</v>
      </c>
      <c r="X8" s="16">
        <v>3.9399999999999998E-2</v>
      </c>
      <c r="Y8" s="25">
        <v>0.05</v>
      </c>
    </row>
    <row r="9" spans="2:25" s="14" customFormat="1" ht="39" customHeight="1" x14ac:dyDescent="0.25">
      <c r="B9" s="430"/>
      <c r="C9" s="283"/>
      <c r="D9" s="52">
        <v>113</v>
      </c>
      <c r="E9" s="38" t="s">
        <v>4</v>
      </c>
      <c r="F9" s="50" t="s">
        <v>10</v>
      </c>
      <c r="G9" s="38">
        <v>200</v>
      </c>
      <c r="H9" s="307"/>
      <c r="I9" s="123">
        <v>0.04</v>
      </c>
      <c r="J9" s="17">
        <v>0</v>
      </c>
      <c r="K9" s="25">
        <v>7.4</v>
      </c>
      <c r="L9" s="356">
        <v>30.26</v>
      </c>
      <c r="M9" s="123">
        <v>0</v>
      </c>
      <c r="N9" s="16">
        <v>0</v>
      </c>
      <c r="O9" s="16">
        <v>0.8</v>
      </c>
      <c r="P9" s="16">
        <v>0</v>
      </c>
      <c r="Q9" s="25">
        <v>0</v>
      </c>
      <c r="R9" s="123">
        <v>2.02</v>
      </c>
      <c r="S9" s="16">
        <v>0.99</v>
      </c>
      <c r="T9" s="16">
        <v>0.55000000000000004</v>
      </c>
      <c r="U9" s="16">
        <v>0.05</v>
      </c>
      <c r="V9" s="16">
        <v>7.05</v>
      </c>
      <c r="W9" s="16">
        <v>0</v>
      </c>
      <c r="X9" s="16">
        <v>0</v>
      </c>
      <c r="Y9" s="25">
        <v>0</v>
      </c>
    </row>
    <row r="10" spans="2:25" s="14" customFormat="1" ht="39" customHeight="1" x14ac:dyDescent="0.25">
      <c r="B10" s="430"/>
      <c r="C10" s="283"/>
      <c r="D10" s="88">
        <v>121</v>
      </c>
      <c r="E10" s="38" t="s">
        <v>13</v>
      </c>
      <c r="F10" s="67" t="s">
        <v>45</v>
      </c>
      <c r="G10" s="100">
        <v>35</v>
      </c>
      <c r="H10" s="38"/>
      <c r="I10" s="123">
        <v>2.63</v>
      </c>
      <c r="J10" s="16">
        <v>1.01</v>
      </c>
      <c r="K10" s="25">
        <v>17.43</v>
      </c>
      <c r="L10" s="122">
        <v>91.7</v>
      </c>
      <c r="M10" s="123">
        <v>0.04</v>
      </c>
      <c r="N10" s="15">
        <v>0.01</v>
      </c>
      <c r="O10" s="16">
        <v>0</v>
      </c>
      <c r="P10" s="16">
        <v>0</v>
      </c>
      <c r="Q10" s="25">
        <v>0</v>
      </c>
      <c r="R10" s="15">
        <v>6.65</v>
      </c>
      <c r="S10" s="16">
        <v>22.75</v>
      </c>
      <c r="T10" s="16">
        <v>4.55</v>
      </c>
      <c r="U10" s="16">
        <v>0.42</v>
      </c>
      <c r="V10" s="16">
        <v>32.299999999999997</v>
      </c>
      <c r="W10" s="16">
        <v>0</v>
      </c>
      <c r="X10" s="16">
        <v>0</v>
      </c>
      <c r="Y10" s="25">
        <v>0</v>
      </c>
    </row>
    <row r="11" spans="2:25" s="14" customFormat="1" ht="39" customHeight="1" x14ac:dyDescent="0.25">
      <c r="B11" s="430"/>
      <c r="C11" s="283"/>
      <c r="D11" s="52"/>
      <c r="E11" s="38"/>
      <c r="F11" s="135" t="s">
        <v>20</v>
      </c>
      <c r="G11" s="158">
        <f>SUM(G6:G10)</f>
        <v>552</v>
      </c>
      <c r="H11" s="52"/>
      <c r="I11" s="123">
        <f t="shared" ref="I11:Y11" si="0">SUM(I6:I10)</f>
        <v>36.54</v>
      </c>
      <c r="J11" s="17">
        <f t="shared" si="0"/>
        <v>18.570000000000004</v>
      </c>
      <c r="K11" s="25">
        <f t="shared" si="0"/>
        <v>76.460000000000008</v>
      </c>
      <c r="L11" s="437">
        <f>SUM(L6:L10)</f>
        <v>627.8900000000001</v>
      </c>
      <c r="M11" s="123">
        <f t="shared" si="0"/>
        <v>0.17</v>
      </c>
      <c r="N11" s="16">
        <f t="shared" si="0"/>
        <v>0.39</v>
      </c>
      <c r="O11" s="16">
        <f t="shared" si="0"/>
        <v>43.89</v>
      </c>
      <c r="P11" s="16">
        <f t="shared" si="0"/>
        <v>80</v>
      </c>
      <c r="Q11" s="25">
        <f t="shared" si="0"/>
        <v>0.36</v>
      </c>
      <c r="R11" s="123">
        <f t="shared" si="0"/>
        <v>269.95999999999992</v>
      </c>
      <c r="S11" s="16">
        <f t="shared" si="0"/>
        <v>346.40000000000003</v>
      </c>
      <c r="T11" s="16">
        <f t="shared" si="0"/>
        <v>52.349999999999994</v>
      </c>
      <c r="U11" s="16">
        <f t="shared" si="0"/>
        <v>1.79</v>
      </c>
      <c r="V11" s="16">
        <f t="shared" si="0"/>
        <v>383.47</v>
      </c>
      <c r="W11" s="16">
        <f t="shared" si="0"/>
        <v>1.1860000000000001E-2</v>
      </c>
      <c r="X11" s="16">
        <f t="shared" si="0"/>
        <v>3.95E-2</v>
      </c>
      <c r="Y11" s="25">
        <f t="shared" si="0"/>
        <v>0.2</v>
      </c>
    </row>
    <row r="12" spans="2:25" s="14" customFormat="1" ht="39" customHeight="1" thickBot="1" x14ac:dyDescent="0.3">
      <c r="B12" s="431"/>
      <c r="C12" s="428"/>
      <c r="D12" s="53"/>
      <c r="E12" s="85"/>
      <c r="F12" s="144" t="s">
        <v>21</v>
      </c>
      <c r="G12" s="85"/>
      <c r="H12" s="407"/>
      <c r="I12" s="372"/>
      <c r="J12" s="408"/>
      <c r="K12" s="374"/>
      <c r="L12" s="438">
        <f>L11/27.2</f>
        <v>23.084191176470593</v>
      </c>
      <c r="M12" s="372"/>
      <c r="N12" s="373"/>
      <c r="O12" s="373"/>
      <c r="P12" s="373"/>
      <c r="Q12" s="374"/>
      <c r="R12" s="372"/>
      <c r="S12" s="373"/>
      <c r="T12" s="373"/>
      <c r="U12" s="373"/>
      <c r="V12" s="373"/>
      <c r="W12" s="373"/>
      <c r="X12" s="373"/>
      <c r="Y12" s="374"/>
    </row>
    <row r="13" spans="2:25" s="14" customFormat="1" ht="39" customHeight="1" x14ac:dyDescent="0.25">
      <c r="B13" s="405" t="s">
        <v>6</v>
      </c>
      <c r="C13" s="409"/>
      <c r="D13" s="95">
        <v>137</v>
      </c>
      <c r="E13" s="174" t="s">
        <v>19</v>
      </c>
      <c r="F13" s="450" t="s">
        <v>128</v>
      </c>
      <c r="G13" s="275">
        <v>100</v>
      </c>
      <c r="H13" s="174"/>
      <c r="I13" s="191">
        <v>0.8</v>
      </c>
      <c r="J13" s="193">
        <v>0.2</v>
      </c>
      <c r="K13" s="189">
        <v>7.5</v>
      </c>
      <c r="L13" s="279">
        <v>38</v>
      </c>
      <c r="M13" s="143">
        <v>0.06</v>
      </c>
      <c r="N13" s="282">
        <v>0.03</v>
      </c>
      <c r="O13" s="26">
        <v>38</v>
      </c>
      <c r="P13" s="26">
        <v>10</v>
      </c>
      <c r="Q13" s="27">
        <v>0</v>
      </c>
      <c r="R13" s="143">
        <v>35</v>
      </c>
      <c r="S13" s="26">
        <v>17</v>
      </c>
      <c r="T13" s="26">
        <v>11</v>
      </c>
      <c r="U13" s="26">
        <v>0.1</v>
      </c>
      <c r="V13" s="26">
        <v>155</v>
      </c>
      <c r="W13" s="26">
        <v>3.0000000000000001E-5</v>
      </c>
      <c r="X13" s="26">
        <v>1E-4</v>
      </c>
      <c r="Y13" s="27">
        <v>0.15</v>
      </c>
    </row>
    <row r="14" spans="2:25" s="14" customFormat="1" ht="39" customHeight="1" x14ac:dyDescent="0.25">
      <c r="B14" s="406"/>
      <c r="C14" s="83"/>
      <c r="D14" s="38">
        <v>31</v>
      </c>
      <c r="E14" s="52" t="s">
        <v>74</v>
      </c>
      <c r="F14" s="74" t="s">
        <v>60</v>
      </c>
      <c r="G14" s="100">
        <v>250</v>
      </c>
      <c r="H14" s="38"/>
      <c r="I14" s="110">
        <v>7.19</v>
      </c>
      <c r="J14" s="32">
        <v>10.98</v>
      </c>
      <c r="K14" s="86">
        <v>10.93</v>
      </c>
      <c r="L14" s="160">
        <v>172.55</v>
      </c>
      <c r="M14" s="110">
        <v>0.05</v>
      </c>
      <c r="N14" s="87">
        <v>0.09</v>
      </c>
      <c r="O14" s="32">
        <v>6.57</v>
      </c>
      <c r="P14" s="32">
        <v>160</v>
      </c>
      <c r="Q14" s="86">
        <v>0.09</v>
      </c>
      <c r="R14" s="110">
        <v>42.27</v>
      </c>
      <c r="S14" s="32">
        <v>96.84</v>
      </c>
      <c r="T14" s="32">
        <v>25.36</v>
      </c>
      <c r="U14" s="32">
        <v>1.61</v>
      </c>
      <c r="V14" s="32">
        <v>344.36</v>
      </c>
      <c r="W14" s="32">
        <v>7.0000000000000001E-3</v>
      </c>
      <c r="X14" s="32">
        <v>5.0000000000000001E-4</v>
      </c>
      <c r="Y14" s="86">
        <v>0.04</v>
      </c>
    </row>
    <row r="15" spans="2:25" s="14" customFormat="1" ht="39" customHeight="1" x14ac:dyDescent="0.25">
      <c r="B15" s="410"/>
      <c r="C15" s="475" t="s">
        <v>147</v>
      </c>
      <c r="D15" s="499">
        <v>258</v>
      </c>
      <c r="E15" s="475" t="s">
        <v>9</v>
      </c>
      <c r="F15" s="587" t="s">
        <v>99</v>
      </c>
      <c r="G15" s="681">
        <v>100</v>
      </c>
      <c r="H15" s="682"/>
      <c r="I15" s="482">
        <v>14.47</v>
      </c>
      <c r="J15" s="479">
        <v>9.82</v>
      </c>
      <c r="K15" s="480">
        <v>9.1</v>
      </c>
      <c r="L15" s="484">
        <v>173.67</v>
      </c>
      <c r="M15" s="482">
        <v>7.0000000000000007E-2</v>
      </c>
      <c r="N15" s="478">
        <v>0.1</v>
      </c>
      <c r="O15" s="479">
        <v>1.88</v>
      </c>
      <c r="P15" s="479">
        <v>50</v>
      </c>
      <c r="Q15" s="480">
        <v>0.03</v>
      </c>
      <c r="R15" s="482">
        <v>35.15</v>
      </c>
      <c r="S15" s="479">
        <v>125.09</v>
      </c>
      <c r="T15" s="479">
        <v>18.89</v>
      </c>
      <c r="U15" s="479">
        <v>1.33</v>
      </c>
      <c r="V15" s="479">
        <v>245.91</v>
      </c>
      <c r="W15" s="479">
        <v>4.4999999999999998E-2</v>
      </c>
      <c r="X15" s="479">
        <v>1E-3</v>
      </c>
      <c r="Y15" s="480">
        <v>0.11</v>
      </c>
    </row>
    <row r="16" spans="2:25" s="14" customFormat="1" ht="39" customHeight="1" x14ac:dyDescent="0.25">
      <c r="B16" s="410"/>
      <c r="C16" s="467" t="s">
        <v>148</v>
      </c>
      <c r="D16" s="500">
        <v>150</v>
      </c>
      <c r="E16" s="468" t="s">
        <v>9</v>
      </c>
      <c r="F16" s="601" t="s">
        <v>176</v>
      </c>
      <c r="G16" s="649">
        <v>100</v>
      </c>
      <c r="H16" s="486"/>
      <c r="I16" s="641">
        <v>23.92</v>
      </c>
      <c r="J16" s="642">
        <v>21.75</v>
      </c>
      <c r="K16" s="550">
        <v>2.73</v>
      </c>
      <c r="L16" s="650">
        <v>300.86</v>
      </c>
      <c r="M16" s="641">
        <v>0.1</v>
      </c>
      <c r="N16" s="642">
        <v>0.18</v>
      </c>
      <c r="O16" s="642">
        <v>8.51</v>
      </c>
      <c r="P16" s="642">
        <v>80</v>
      </c>
      <c r="Q16" s="550">
        <v>0.05</v>
      </c>
      <c r="R16" s="641">
        <v>29.43</v>
      </c>
      <c r="S16" s="642">
        <v>198.56</v>
      </c>
      <c r="T16" s="642">
        <v>27.59</v>
      </c>
      <c r="U16" s="642">
        <v>1.87</v>
      </c>
      <c r="V16" s="642">
        <v>328.43</v>
      </c>
      <c r="W16" s="642">
        <v>5.4299999999999999E-3</v>
      </c>
      <c r="X16" s="642">
        <v>3.2000000000000003E-4</v>
      </c>
      <c r="Y16" s="550">
        <v>0.64</v>
      </c>
    </row>
    <row r="17" spans="2:26" s="14" customFormat="1" ht="39" customHeight="1" x14ac:dyDescent="0.25">
      <c r="B17" s="410"/>
      <c r="C17" s="475" t="s">
        <v>147</v>
      </c>
      <c r="D17" s="475">
        <v>50</v>
      </c>
      <c r="E17" s="475" t="s">
        <v>55</v>
      </c>
      <c r="F17" s="667" t="s">
        <v>92</v>
      </c>
      <c r="G17" s="588">
        <v>180</v>
      </c>
      <c r="H17" s="476"/>
      <c r="I17" s="517">
        <v>3.94</v>
      </c>
      <c r="J17" s="518">
        <v>9.3699999999999992</v>
      </c>
      <c r="K17" s="519">
        <v>25.88</v>
      </c>
      <c r="L17" s="683">
        <v>204.26</v>
      </c>
      <c r="M17" s="517">
        <v>0.15</v>
      </c>
      <c r="N17" s="518">
        <v>0.14000000000000001</v>
      </c>
      <c r="O17" s="518">
        <v>13.39</v>
      </c>
      <c r="P17" s="518">
        <v>60</v>
      </c>
      <c r="Q17" s="519">
        <v>0.18</v>
      </c>
      <c r="R17" s="517">
        <v>47.81</v>
      </c>
      <c r="S17" s="518">
        <v>108.62</v>
      </c>
      <c r="T17" s="518">
        <v>36.590000000000003</v>
      </c>
      <c r="U17" s="518">
        <v>1.35</v>
      </c>
      <c r="V17" s="518">
        <v>816.43</v>
      </c>
      <c r="W17" s="518">
        <v>9.4000000000000004E-3</v>
      </c>
      <c r="X17" s="518">
        <v>1E-3</v>
      </c>
      <c r="Y17" s="519">
        <v>0.05</v>
      </c>
    </row>
    <row r="18" spans="2:26" s="14" customFormat="1" ht="39" customHeight="1" x14ac:dyDescent="0.25">
      <c r="B18" s="410"/>
      <c r="C18" s="529" t="s">
        <v>152</v>
      </c>
      <c r="D18" s="468">
        <v>22</v>
      </c>
      <c r="E18" s="467" t="s">
        <v>55</v>
      </c>
      <c r="F18" s="523" t="s">
        <v>181</v>
      </c>
      <c r="G18" s="589">
        <v>180</v>
      </c>
      <c r="H18" s="467"/>
      <c r="I18" s="470">
        <v>2.89</v>
      </c>
      <c r="J18" s="471">
        <v>8.43</v>
      </c>
      <c r="K18" s="602">
        <v>17.02</v>
      </c>
      <c r="L18" s="473">
        <v>156.94999999999999</v>
      </c>
      <c r="M18" s="474">
        <v>0.1</v>
      </c>
      <c r="N18" s="471">
        <v>0.08</v>
      </c>
      <c r="O18" s="471">
        <v>16.36</v>
      </c>
      <c r="P18" s="471">
        <v>510</v>
      </c>
      <c r="Q18" s="602">
        <v>0.08</v>
      </c>
      <c r="R18" s="474">
        <v>42.29</v>
      </c>
      <c r="S18" s="471">
        <v>75.680000000000007</v>
      </c>
      <c r="T18" s="470">
        <v>33.68</v>
      </c>
      <c r="U18" s="471">
        <v>1.24</v>
      </c>
      <c r="V18" s="471">
        <v>579.27</v>
      </c>
      <c r="W18" s="471">
        <v>6.3600000000000002E-3</v>
      </c>
      <c r="X18" s="471">
        <v>4.8999999999999998E-4</v>
      </c>
      <c r="Y18" s="472">
        <v>0.04</v>
      </c>
    </row>
    <row r="19" spans="2:26" s="14" customFormat="1" ht="39" customHeight="1" x14ac:dyDescent="0.25">
      <c r="B19" s="410"/>
      <c r="C19" s="98"/>
      <c r="D19" s="58">
        <v>107</v>
      </c>
      <c r="E19" s="38" t="s">
        <v>17</v>
      </c>
      <c r="F19" s="179" t="s">
        <v>79</v>
      </c>
      <c r="G19" s="100">
        <v>200</v>
      </c>
      <c r="H19" s="283"/>
      <c r="I19" s="123">
        <v>0.6</v>
      </c>
      <c r="J19" s="16">
        <v>0</v>
      </c>
      <c r="K19" s="25">
        <v>33</v>
      </c>
      <c r="L19" s="122">
        <v>136</v>
      </c>
      <c r="M19" s="123">
        <v>0.04</v>
      </c>
      <c r="N19" s="15">
        <v>0.04</v>
      </c>
      <c r="O19" s="16">
        <v>0.08</v>
      </c>
      <c r="P19" s="16">
        <v>12</v>
      </c>
      <c r="Q19" s="25">
        <v>20</v>
      </c>
      <c r="R19" s="123">
        <v>0</v>
      </c>
      <c r="S19" s="16">
        <v>10</v>
      </c>
      <c r="T19" s="16">
        <v>30</v>
      </c>
      <c r="U19" s="16">
        <v>24</v>
      </c>
      <c r="V19" s="16">
        <v>0.4</v>
      </c>
      <c r="W19" s="16">
        <v>304</v>
      </c>
      <c r="X19" s="16">
        <v>0</v>
      </c>
      <c r="Y19" s="25">
        <v>0</v>
      </c>
    </row>
    <row r="20" spans="2:26" s="14" customFormat="1" ht="39" customHeight="1" x14ac:dyDescent="0.25">
      <c r="B20" s="410"/>
      <c r="C20" s="98"/>
      <c r="D20" s="182">
        <v>119</v>
      </c>
      <c r="E20" s="38" t="s">
        <v>13</v>
      </c>
      <c r="F20" s="289" t="s">
        <v>49</v>
      </c>
      <c r="G20" s="100">
        <v>20</v>
      </c>
      <c r="H20" s="52"/>
      <c r="I20" s="123">
        <v>1.52</v>
      </c>
      <c r="J20" s="16">
        <v>0.16</v>
      </c>
      <c r="K20" s="25">
        <v>9.84</v>
      </c>
      <c r="L20" s="77">
        <v>47</v>
      </c>
      <c r="M20" s="123">
        <v>0.02</v>
      </c>
      <c r="N20" s="16">
        <v>0.01</v>
      </c>
      <c r="O20" s="16">
        <v>0</v>
      </c>
      <c r="P20" s="16">
        <v>0</v>
      </c>
      <c r="Q20" s="25">
        <v>0</v>
      </c>
      <c r="R20" s="123">
        <v>4</v>
      </c>
      <c r="S20" s="16">
        <v>13</v>
      </c>
      <c r="T20" s="16">
        <v>2.8</v>
      </c>
      <c r="U20" s="16">
        <v>0.22</v>
      </c>
      <c r="V20" s="16">
        <v>18.600000000000001</v>
      </c>
      <c r="W20" s="16">
        <v>6.4000000000000005E-4</v>
      </c>
      <c r="X20" s="16">
        <v>1.1999999999999999E-3</v>
      </c>
      <c r="Y20" s="25">
        <v>2.9</v>
      </c>
    </row>
    <row r="21" spans="2:26" s="14" customFormat="1" ht="39" customHeight="1" x14ac:dyDescent="0.25">
      <c r="B21" s="410"/>
      <c r="C21" s="98"/>
      <c r="D21" s="58">
        <v>120</v>
      </c>
      <c r="E21" s="38" t="s">
        <v>14</v>
      </c>
      <c r="F21" s="289" t="s">
        <v>42</v>
      </c>
      <c r="G21" s="52">
        <v>25</v>
      </c>
      <c r="H21" s="38"/>
      <c r="I21" s="123">
        <v>1.65</v>
      </c>
      <c r="J21" s="16">
        <v>0.3</v>
      </c>
      <c r="K21" s="25">
        <v>10.050000000000001</v>
      </c>
      <c r="L21" s="175">
        <v>49.5</v>
      </c>
      <c r="M21" s="123">
        <v>0.04</v>
      </c>
      <c r="N21" s="16">
        <v>0.02</v>
      </c>
      <c r="O21" s="16">
        <v>0</v>
      </c>
      <c r="P21" s="16">
        <v>0</v>
      </c>
      <c r="Q21" s="25">
        <v>0</v>
      </c>
      <c r="R21" s="15">
        <v>7.25</v>
      </c>
      <c r="S21" s="16">
        <v>37.5</v>
      </c>
      <c r="T21" s="16">
        <v>11.75</v>
      </c>
      <c r="U21" s="16">
        <v>0.98</v>
      </c>
      <c r="V21" s="16">
        <v>58.75</v>
      </c>
      <c r="W21" s="16">
        <v>1E-3</v>
      </c>
      <c r="X21" s="16">
        <v>1E-3</v>
      </c>
      <c r="Y21" s="25">
        <v>0</v>
      </c>
    </row>
    <row r="22" spans="2:26" s="14" customFormat="1" ht="39" customHeight="1" x14ac:dyDescent="0.25">
      <c r="B22" s="410"/>
      <c r="C22" s="475" t="s">
        <v>147</v>
      </c>
      <c r="D22" s="499"/>
      <c r="E22" s="476"/>
      <c r="F22" s="483" t="s">
        <v>20</v>
      </c>
      <c r="G22" s="476">
        <f>G13+G14+G15+G17+G19+G20+G21</f>
        <v>875</v>
      </c>
      <c r="H22" s="475"/>
      <c r="I22" s="484">
        <f t="shared" ref="I22:Y22" si="1">I13+I14+I15+I17+I19+I20+I21</f>
        <v>30.17</v>
      </c>
      <c r="J22" s="479">
        <f t="shared" si="1"/>
        <v>30.83</v>
      </c>
      <c r="K22" s="480">
        <f t="shared" si="1"/>
        <v>106.3</v>
      </c>
      <c r="L22" s="485">
        <f t="shared" si="1"/>
        <v>820.98</v>
      </c>
      <c r="M22" s="482">
        <f t="shared" si="1"/>
        <v>0.42999999999999994</v>
      </c>
      <c r="N22" s="479">
        <f t="shared" si="1"/>
        <v>0.43</v>
      </c>
      <c r="O22" s="479">
        <f t="shared" si="1"/>
        <v>59.92</v>
      </c>
      <c r="P22" s="479">
        <f t="shared" si="1"/>
        <v>292</v>
      </c>
      <c r="Q22" s="480">
        <f t="shared" si="1"/>
        <v>20.3</v>
      </c>
      <c r="R22" s="482">
        <f t="shared" si="1"/>
        <v>171.48000000000002</v>
      </c>
      <c r="S22" s="479">
        <f t="shared" si="1"/>
        <v>408.05</v>
      </c>
      <c r="T22" s="479">
        <f t="shared" si="1"/>
        <v>136.38999999999999</v>
      </c>
      <c r="U22" s="479">
        <f t="shared" si="1"/>
        <v>29.59</v>
      </c>
      <c r="V22" s="479">
        <f t="shared" si="1"/>
        <v>1639.4499999999998</v>
      </c>
      <c r="W22" s="479">
        <f t="shared" si="1"/>
        <v>304.06306999999993</v>
      </c>
      <c r="X22" s="479">
        <f t="shared" si="1"/>
        <v>4.7999999999999996E-3</v>
      </c>
      <c r="Y22" s="480">
        <f t="shared" si="1"/>
        <v>3.25</v>
      </c>
    </row>
    <row r="23" spans="2:26" s="14" customFormat="1" ht="39" customHeight="1" x14ac:dyDescent="0.25">
      <c r="B23" s="410"/>
      <c r="C23" s="475" t="s">
        <v>147</v>
      </c>
      <c r="D23" s="499"/>
      <c r="E23" s="476"/>
      <c r="F23" s="483" t="s">
        <v>21</v>
      </c>
      <c r="G23" s="476"/>
      <c r="H23" s="475"/>
      <c r="I23" s="484"/>
      <c r="J23" s="479"/>
      <c r="K23" s="480"/>
      <c r="L23" s="485">
        <f>L22/27.2</f>
        <v>30.183088235294118</v>
      </c>
      <c r="M23" s="482"/>
      <c r="N23" s="479"/>
      <c r="O23" s="479"/>
      <c r="P23" s="479"/>
      <c r="Q23" s="480"/>
      <c r="R23" s="482"/>
      <c r="S23" s="479"/>
      <c r="T23" s="479"/>
      <c r="U23" s="479"/>
      <c r="V23" s="479"/>
      <c r="W23" s="479"/>
      <c r="X23" s="479"/>
      <c r="Y23" s="480"/>
    </row>
    <row r="24" spans="2:26" s="14" customFormat="1" ht="39" customHeight="1" x14ac:dyDescent="0.25">
      <c r="B24" s="410"/>
      <c r="C24" s="467" t="s">
        <v>148</v>
      </c>
      <c r="D24" s="500"/>
      <c r="E24" s="468"/>
      <c r="F24" s="487" t="s">
        <v>20</v>
      </c>
      <c r="G24" s="488">
        <f>G13+G14+G16+G18+G19+G20+G21</f>
        <v>875</v>
      </c>
      <c r="H24" s="489"/>
      <c r="I24" s="488">
        <f t="shared" ref="I24:Y24" si="2">I13+I14+I16+I18+I19+I20+I21</f>
        <v>38.570000000000007</v>
      </c>
      <c r="J24" s="490">
        <f t="shared" si="2"/>
        <v>41.819999999999993</v>
      </c>
      <c r="K24" s="491">
        <f t="shared" si="2"/>
        <v>91.070000000000007</v>
      </c>
      <c r="L24" s="489">
        <f t="shared" si="2"/>
        <v>900.86</v>
      </c>
      <c r="M24" s="492">
        <f t="shared" si="2"/>
        <v>0.41000000000000003</v>
      </c>
      <c r="N24" s="490">
        <f t="shared" si="2"/>
        <v>0.45</v>
      </c>
      <c r="O24" s="490">
        <f t="shared" si="2"/>
        <v>69.52</v>
      </c>
      <c r="P24" s="490">
        <f t="shared" si="2"/>
        <v>772</v>
      </c>
      <c r="Q24" s="491">
        <f t="shared" si="2"/>
        <v>20.22</v>
      </c>
      <c r="R24" s="492">
        <f t="shared" si="2"/>
        <v>160.24</v>
      </c>
      <c r="S24" s="490">
        <f t="shared" si="2"/>
        <v>448.58</v>
      </c>
      <c r="T24" s="490">
        <f t="shared" si="2"/>
        <v>142.18</v>
      </c>
      <c r="U24" s="490">
        <f t="shared" si="2"/>
        <v>30.02</v>
      </c>
      <c r="V24" s="490">
        <f t="shared" si="2"/>
        <v>1484.81</v>
      </c>
      <c r="W24" s="490">
        <f t="shared" si="2"/>
        <v>304.02045999999996</v>
      </c>
      <c r="X24" s="490">
        <f t="shared" si="2"/>
        <v>3.6099999999999999E-3</v>
      </c>
      <c r="Y24" s="491">
        <f t="shared" si="2"/>
        <v>3.77</v>
      </c>
    </row>
    <row r="25" spans="2:26" s="14" customFormat="1" ht="39" customHeight="1" thickBot="1" x14ac:dyDescent="0.3">
      <c r="B25" s="411"/>
      <c r="C25" s="493" t="s">
        <v>148</v>
      </c>
      <c r="D25" s="501"/>
      <c r="E25" s="637"/>
      <c r="F25" s="495" t="s">
        <v>21</v>
      </c>
      <c r="G25" s="594"/>
      <c r="H25" s="493"/>
      <c r="I25" s="595"/>
      <c r="J25" s="596"/>
      <c r="K25" s="597"/>
      <c r="L25" s="498">
        <f>L24/27.2</f>
        <v>33.119852941176475</v>
      </c>
      <c r="M25" s="598"/>
      <c r="N25" s="596"/>
      <c r="O25" s="596"/>
      <c r="P25" s="596"/>
      <c r="Q25" s="597"/>
      <c r="R25" s="598"/>
      <c r="S25" s="596"/>
      <c r="T25" s="596"/>
      <c r="U25" s="596"/>
      <c r="V25" s="596"/>
      <c r="W25" s="596"/>
      <c r="X25" s="596"/>
      <c r="Y25" s="597"/>
    </row>
    <row r="26" spans="2:26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  <c r="Y26" s="190"/>
      <c r="Z26" s="190"/>
    </row>
    <row r="27" spans="2:26" ht="18.75" x14ac:dyDescent="0.25">
      <c r="E27" s="11"/>
      <c r="F27" s="18"/>
      <c r="G27" s="19"/>
      <c r="H27" s="11"/>
      <c r="I27" s="11"/>
      <c r="J27" s="11"/>
      <c r="K27" s="11"/>
    </row>
    <row r="28" spans="2:26" ht="18.75" x14ac:dyDescent="0.25">
      <c r="B28" s="502" t="s">
        <v>149</v>
      </c>
      <c r="C28" s="503"/>
      <c r="D28" s="504"/>
      <c r="E28" s="504"/>
      <c r="F28" s="18"/>
      <c r="G28" s="19"/>
      <c r="H28" s="11"/>
      <c r="I28" s="11"/>
      <c r="J28" s="11"/>
      <c r="K28" s="11"/>
    </row>
    <row r="29" spans="2:26" ht="15.75" x14ac:dyDescent="0.25">
      <c r="B29" s="505" t="s">
        <v>150</v>
      </c>
      <c r="C29" s="506"/>
      <c r="D29" s="507"/>
      <c r="E29" s="507"/>
      <c r="F29" s="11"/>
      <c r="G29" s="11"/>
      <c r="H29" s="11"/>
      <c r="I29" s="11"/>
      <c r="J29" s="11"/>
      <c r="K29" s="11"/>
    </row>
    <row r="30" spans="2:26" x14ac:dyDescent="0.25">
      <c r="E30" s="11"/>
      <c r="F30" s="11"/>
      <c r="G30" s="11"/>
      <c r="H30" s="11"/>
      <c r="I30" s="11"/>
      <c r="J30" s="11"/>
      <c r="K30" s="11"/>
    </row>
    <row r="31" spans="2:26" x14ac:dyDescent="0.25">
      <c r="E31" s="11"/>
      <c r="F31" s="11"/>
      <c r="G31" s="11"/>
      <c r="H31" s="11"/>
      <c r="I31" s="11"/>
      <c r="J31" s="11"/>
      <c r="K31" s="11"/>
    </row>
    <row r="32" spans="2:26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E10" zoomScale="60" zoomScaleNormal="60" workbookViewId="0">
      <selection activeCell="F20" sqref="F20"/>
    </sheetView>
  </sheetViews>
  <sheetFormatPr defaultRowHeight="15" x14ac:dyDescent="0.25"/>
  <cols>
    <col min="2" max="2" width="19.7109375" customWidth="1"/>
    <col min="3" max="3" width="15" customWidth="1"/>
    <col min="4" max="4" width="16.140625" style="5" customWidth="1"/>
    <col min="5" max="5" width="22.28515625" customWidth="1"/>
    <col min="6" max="6" width="56.28515625" customWidth="1"/>
    <col min="7" max="7" width="13.85546875" customWidth="1"/>
    <col min="8" max="8" width="16.7109375" customWidth="1"/>
    <col min="9" max="9" width="15.140625" customWidth="1"/>
    <col min="10" max="10" width="12.7109375" customWidth="1"/>
    <col min="11" max="11" width="18.42578125" customWidth="1"/>
    <col min="12" max="12" width="22.42578125" customWidth="1"/>
    <col min="13" max="13" width="11.28515625" customWidth="1"/>
    <col min="23" max="24" width="12.7109375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22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53"/>
      <c r="G3" s="153"/>
      <c r="H3" s="153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55" t="s">
        <v>0</v>
      </c>
      <c r="C4" s="755"/>
      <c r="D4" s="728" t="s">
        <v>108</v>
      </c>
      <c r="E4" s="755" t="s">
        <v>37</v>
      </c>
      <c r="F4" s="731" t="s">
        <v>36</v>
      </c>
      <c r="G4" s="722" t="s">
        <v>25</v>
      </c>
      <c r="H4" s="722" t="s">
        <v>35</v>
      </c>
      <c r="I4" s="735" t="s">
        <v>22</v>
      </c>
      <c r="J4" s="736"/>
      <c r="K4" s="737"/>
      <c r="L4" s="728" t="s">
        <v>109</v>
      </c>
      <c r="M4" s="735" t="s">
        <v>23</v>
      </c>
      <c r="N4" s="744"/>
      <c r="O4" s="759"/>
      <c r="P4" s="759"/>
      <c r="Q4" s="760"/>
      <c r="R4" s="735" t="s">
        <v>24</v>
      </c>
      <c r="S4" s="744"/>
      <c r="T4" s="744"/>
      <c r="U4" s="744"/>
      <c r="V4" s="744"/>
      <c r="W4" s="744"/>
      <c r="X4" s="744"/>
      <c r="Y4" s="745"/>
    </row>
    <row r="5" spans="2:25" s="14" customFormat="1" ht="28.5" customHeight="1" thickBot="1" x14ac:dyDescent="0.3">
      <c r="B5" s="723"/>
      <c r="C5" s="756"/>
      <c r="D5" s="725"/>
      <c r="E5" s="723"/>
      <c r="F5" s="732"/>
      <c r="G5" s="723"/>
      <c r="H5" s="723"/>
      <c r="I5" s="366" t="s">
        <v>26</v>
      </c>
      <c r="J5" s="269" t="s">
        <v>27</v>
      </c>
      <c r="K5" s="368" t="s">
        <v>28</v>
      </c>
      <c r="L5" s="725"/>
      <c r="M5" s="412" t="s">
        <v>29</v>
      </c>
      <c r="N5" s="366" t="s">
        <v>83</v>
      </c>
      <c r="O5" s="269" t="s">
        <v>30</v>
      </c>
      <c r="P5" s="413" t="s">
        <v>84</v>
      </c>
      <c r="Q5" s="269" t="s">
        <v>85</v>
      </c>
      <c r="R5" s="367" t="s">
        <v>31</v>
      </c>
      <c r="S5" s="269" t="s">
        <v>32</v>
      </c>
      <c r="T5" s="367" t="s">
        <v>33</v>
      </c>
      <c r="U5" s="269" t="s">
        <v>34</v>
      </c>
      <c r="V5" s="414" t="s">
        <v>86</v>
      </c>
      <c r="W5" s="412" t="s">
        <v>87</v>
      </c>
      <c r="X5" s="412" t="s">
        <v>88</v>
      </c>
      <c r="Y5" s="269" t="s">
        <v>89</v>
      </c>
    </row>
    <row r="6" spans="2:25" s="14" customFormat="1" ht="39" customHeight="1" x14ac:dyDescent="0.25">
      <c r="B6" s="285" t="s">
        <v>5</v>
      </c>
      <c r="C6" s="63"/>
      <c r="D6" s="167">
        <v>1</v>
      </c>
      <c r="E6" s="166" t="s">
        <v>19</v>
      </c>
      <c r="F6" s="421" t="s">
        <v>11</v>
      </c>
      <c r="G6" s="262">
        <v>20</v>
      </c>
      <c r="H6" s="63"/>
      <c r="I6" s="143">
        <v>4.6399999999999997</v>
      </c>
      <c r="J6" s="26">
        <v>5.9</v>
      </c>
      <c r="K6" s="164">
        <v>0</v>
      </c>
      <c r="L6" s="291">
        <v>72.8</v>
      </c>
      <c r="M6" s="143">
        <v>0.01</v>
      </c>
      <c r="N6" s="26">
        <v>0.06</v>
      </c>
      <c r="O6" s="26">
        <v>0.14000000000000001</v>
      </c>
      <c r="P6" s="26">
        <v>60</v>
      </c>
      <c r="Q6" s="27">
        <v>0.19</v>
      </c>
      <c r="R6" s="143">
        <v>176</v>
      </c>
      <c r="S6" s="26">
        <v>100</v>
      </c>
      <c r="T6" s="26">
        <v>7</v>
      </c>
      <c r="U6" s="26">
        <v>0.15</v>
      </c>
      <c r="V6" s="26">
        <v>0.2</v>
      </c>
      <c r="W6" s="26">
        <v>0</v>
      </c>
      <c r="X6" s="26">
        <v>0</v>
      </c>
      <c r="Y6" s="27">
        <v>0</v>
      </c>
    </row>
    <row r="7" spans="2:25" s="14" customFormat="1" ht="39" customHeight="1" x14ac:dyDescent="0.25">
      <c r="B7" s="217"/>
      <c r="C7" s="475" t="s">
        <v>147</v>
      </c>
      <c r="D7" s="499">
        <v>277</v>
      </c>
      <c r="E7" s="516" t="s">
        <v>9</v>
      </c>
      <c r="F7" s="599" t="s">
        <v>102</v>
      </c>
      <c r="G7" s="588">
        <v>100</v>
      </c>
      <c r="H7" s="475"/>
      <c r="I7" s="482">
        <v>12.77</v>
      </c>
      <c r="J7" s="479">
        <v>7.53</v>
      </c>
      <c r="K7" s="600">
        <v>6.59</v>
      </c>
      <c r="L7" s="481">
        <v>145.47</v>
      </c>
      <c r="M7" s="482">
        <v>0.09</v>
      </c>
      <c r="N7" s="478">
        <v>0.15</v>
      </c>
      <c r="O7" s="479">
        <v>2.35</v>
      </c>
      <c r="P7" s="479">
        <v>190</v>
      </c>
      <c r="Q7" s="480">
        <v>0.46</v>
      </c>
      <c r="R7" s="482">
        <v>59.24</v>
      </c>
      <c r="S7" s="479">
        <v>178.65</v>
      </c>
      <c r="T7" s="479">
        <v>44.7</v>
      </c>
      <c r="U7" s="479">
        <v>1.26</v>
      </c>
      <c r="V7" s="479">
        <v>349.72</v>
      </c>
      <c r="W7" s="479">
        <v>8.5999999999999993E-2</v>
      </c>
      <c r="X7" s="479">
        <v>1.2999999999999999E-2</v>
      </c>
      <c r="Y7" s="480">
        <v>0.4</v>
      </c>
    </row>
    <row r="8" spans="2:25" s="14" customFormat="1" ht="39" customHeight="1" x14ac:dyDescent="0.25">
      <c r="B8" s="217"/>
      <c r="C8" s="467" t="s">
        <v>148</v>
      </c>
      <c r="D8" s="500">
        <v>146</v>
      </c>
      <c r="E8" s="486" t="s">
        <v>9</v>
      </c>
      <c r="F8" s="601" t="s">
        <v>162</v>
      </c>
      <c r="G8" s="589">
        <v>100</v>
      </c>
      <c r="H8" s="467"/>
      <c r="I8" s="474">
        <v>20.55</v>
      </c>
      <c r="J8" s="471">
        <v>4.1500000000000004</v>
      </c>
      <c r="K8" s="602">
        <v>2.79</v>
      </c>
      <c r="L8" s="473">
        <v>129</v>
      </c>
      <c r="M8" s="474">
        <v>0.1</v>
      </c>
      <c r="N8" s="470">
        <v>0.13</v>
      </c>
      <c r="O8" s="471">
        <v>0.27</v>
      </c>
      <c r="P8" s="471">
        <v>30</v>
      </c>
      <c r="Q8" s="472">
        <v>0.35</v>
      </c>
      <c r="R8" s="474">
        <v>138.22</v>
      </c>
      <c r="S8" s="471">
        <v>270</v>
      </c>
      <c r="T8" s="471">
        <v>60.27</v>
      </c>
      <c r="U8" s="471">
        <v>0.98</v>
      </c>
      <c r="V8" s="471">
        <v>420.17</v>
      </c>
      <c r="W8" s="471">
        <v>10.15408</v>
      </c>
      <c r="X8" s="471">
        <v>1.6559999999999998E-2</v>
      </c>
      <c r="Y8" s="472">
        <v>0.72</v>
      </c>
    </row>
    <row r="9" spans="2:25" s="14" customFormat="1" ht="39" customHeight="1" x14ac:dyDescent="0.25">
      <c r="B9" s="217"/>
      <c r="C9" s="52"/>
      <c r="D9" s="58">
        <v>52</v>
      </c>
      <c r="E9" s="70" t="s">
        <v>55</v>
      </c>
      <c r="F9" s="67" t="s">
        <v>163</v>
      </c>
      <c r="G9" s="100">
        <v>180</v>
      </c>
      <c r="H9" s="52"/>
      <c r="I9" s="123">
        <v>3.98</v>
      </c>
      <c r="J9" s="16">
        <v>6.68</v>
      </c>
      <c r="K9" s="17">
        <v>31.19</v>
      </c>
      <c r="L9" s="77">
        <v>200.49</v>
      </c>
      <c r="M9" s="123">
        <v>0.18</v>
      </c>
      <c r="N9" s="16">
        <v>0.12</v>
      </c>
      <c r="O9" s="16">
        <v>16.8</v>
      </c>
      <c r="P9" s="16">
        <v>30</v>
      </c>
      <c r="Q9" s="25">
        <v>0.09</v>
      </c>
      <c r="R9" s="123">
        <v>21.3</v>
      </c>
      <c r="S9" s="16">
        <v>107.88</v>
      </c>
      <c r="T9" s="16">
        <v>42.11</v>
      </c>
      <c r="U9" s="16">
        <v>1.67</v>
      </c>
      <c r="V9" s="16">
        <v>990.81</v>
      </c>
      <c r="W9" s="16">
        <v>9.2599999999999991E-3</v>
      </c>
      <c r="X9" s="16">
        <v>6.0999999999999997E-4</v>
      </c>
      <c r="Y9" s="25">
        <v>0.06</v>
      </c>
    </row>
    <row r="10" spans="2:25" s="14" customFormat="1" ht="39" customHeight="1" x14ac:dyDescent="0.25">
      <c r="B10" s="217"/>
      <c r="C10" s="52"/>
      <c r="D10" s="58">
        <v>102</v>
      </c>
      <c r="E10" s="70" t="s">
        <v>17</v>
      </c>
      <c r="F10" s="293" t="s">
        <v>144</v>
      </c>
      <c r="G10" s="52">
        <v>200</v>
      </c>
      <c r="H10" s="152"/>
      <c r="I10" s="123">
        <v>0.83</v>
      </c>
      <c r="J10" s="16">
        <v>0.04</v>
      </c>
      <c r="K10" s="17">
        <v>15.16</v>
      </c>
      <c r="L10" s="296">
        <v>64.22</v>
      </c>
      <c r="M10" s="123">
        <v>0.01</v>
      </c>
      <c r="N10" s="16">
        <v>0.03</v>
      </c>
      <c r="O10" s="16">
        <v>0.27</v>
      </c>
      <c r="P10" s="16">
        <v>60</v>
      </c>
      <c r="Q10" s="25">
        <v>0</v>
      </c>
      <c r="R10" s="123">
        <v>24.15</v>
      </c>
      <c r="S10" s="16">
        <v>21.59</v>
      </c>
      <c r="T10" s="16">
        <v>15.53</v>
      </c>
      <c r="U10" s="16">
        <v>0.49</v>
      </c>
      <c r="V10" s="16">
        <v>242.47</v>
      </c>
      <c r="W10" s="16">
        <v>5.1000000000000004E-4</v>
      </c>
      <c r="X10" s="16">
        <v>3.3E-4</v>
      </c>
      <c r="Y10" s="86">
        <v>0.01</v>
      </c>
    </row>
    <row r="11" spans="2:25" s="14" customFormat="1" ht="39" customHeight="1" x14ac:dyDescent="0.25">
      <c r="B11" s="217"/>
      <c r="C11" s="52"/>
      <c r="D11" s="160">
        <v>119</v>
      </c>
      <c r="E11" s="70" t="s">
        <v>13</v>
      </c>
      <c r="F11" s="50" t="s">
        <v>49</v>
      </c>
      <c r="G11" s="52">
        <v>45</v>
      </c>
      <c r="H11" s="52"/>
      <c r="I11" s="15">
        <v>3.42</v>
      </c>
      <c r="J11" s="16">
        <v>0.36</v>
      </c>
      <c r="K11" s="17">
        <v>22.14</v>
      </c>
      <c r="L11" s="77">
        <v>105.75</v>
      </c>
      <c r="M11" s="123">
        <v>0.05</v>
      </c>
      <c r="N11" s="15">
        <v>0.01</v>
      </c>
      <c r="O11" s="16">
        <v>0</v>
      </c>
      <c r="P11" s="16">
        <v>0</v>
      </c>
      <c r="Q11" s="25">
        <v>0</v>
      </c>
      <c r="R11" s="123">
        <v>9</v>
      </c>
      <c r="S11" s="16">
        <v>29.25</v>
      </c>
      <c r="T11" s="16">
        <v>6.3</v>
      </c>
      <c r="U11" s="16">
        <v>0.5</v>
      </c>
      <c r="V11" s="16">
        <v>41.85</v>
      </c>
      <c r="W11" s="16">
        <v>1.4E-3</v>
      </c>
      <c r="X11" s="16">
        <v>2E-3</v>
      </c>
      <c r="Y11" s="86">
        <v>6.53</v>
      </c>
    </row>
    <row r="12" spans="2:25" s="14" customFormat="1" ht="39" customHeight="1" x14ac:dyDescent="0.25">
      <c r="B12" s="217"/>
      <c r="C12" s="52"/>
      <c r="D12" s="52">
        <v>120</v>
      </c>
      <c r="E12" s="70" t="s">
        <v>14</v>
      </c>
      <c r="F12" s="50" t="s">
        <v>12</v>
      </c>
      <c r="G12" s="52">
        <v>30</v>
      </c>
      <c r="H12" s="52"/>
      <c r="I12" s="15">
        <v>1.98</v>
      </c>
      <c r="J12" s="16">
        <v>0.36</v>
      </c>
      <c r="K12" s="17">
        <v>12.06</v>
      </c>
      <c r="L12" s="77">
        <v>59.4</v>
      </c>
      <c r="M12" s="123">
        <v>0.05</v>
      </c>
      <c r="N12" s="15">
        <v>0.02</v>
      </c>
      <c r="O12" s="16">
        <v>0</v>
      </c>
      <c r="P12" s="16">
        <v>0</v>
      </c>
      <c r="Q12" s="25">
        <v>0</v>
      </c>
      <c r="R12" s="123">
        <v>8.6999999999999993</v>
      </c>
      <c r="S12" s="16">
        <v>45</v>
      </c>
      <c r="T12" s="16">
        <v>14.1</v>
      </c>
      <c r="U12" s="16">
        <v>1.17</v>
      </c>
      <c r="V12" s="16">
        <v>70.5</v>
      </c>
      <c r="W12" s="16">
        <v>1.2999999999999999E-3</v>
      </c>
      <c r="X12" s="16">
        <v>1.6000000000000001E-3</v>
      </c>
      <c r="Y12" s="25">
        <v>0.01</v>
      </c>
    </row>
    <row r="13" spans="2:25" s="14" customFormat="1" ht="39" customHeight="1" x14ac:dyDescent="0.25">
      <c r="B13" s="217"/>
      <c r="C13" s="475" t="s">
        <v>147</v>
      </c>
      <c r="D13" s="499"/>
      <c r="E13" s="516"/>
      <c r="F13" s="483" t="s">
        <v>20</v>
      </c>
      <c r="G13" s="476">
        <f>G6+G7+G9+G10+G11+G12</f>
        <v>575</v>
      </c>
      <c r="H13" s="475"/>
      <c r="I13" s="484">
        <f t="shared" ref="I13:Y13" si="0">I6+I7+I9+I10+I11+I12</f>
        <v>27.62</v>
      </c>
      <c r="J13" s="479">
        <f t="shared" si="0"/>
        <v>20.869999999999997</v>
      </c>
      <c r="K13" s="480">
        <f t="shared" si="0"/>
        <v>87.14</v>
      </c>
      <c r="L13" s="485">
        <f t="shared" si="0"/>
        <v>648.13</v>
      </c>
      <c r="M13" s="482">
        <f t="shared" si="0"/>
        <v>0.38999999999999996</v>
      </c>
      <c r="N13" s="479">
        <f t="shared" si="0"/>
        <v>0.39</v>
      </c>
      <c r="O13" s="479">
        <f t="shared" si="0"/>
        <v>19.559999999999999</v>
      </c>
      <c r="P13" s="479">
        <f t="shared" si="0"/>
        <v>340</v>
      </c>
      <c r="Q13" s="480">
        <f t="shared" si="0"/>
        <v>0.74</v>
      </c>
      <c r="R13" s="482">
        <f t="shared" si="0"/>
        <v>298.39</v>
      </c>
      <c r="S13" s="479">
        <f t="shared" si="0"/>
        <v>482.36999999999995</v>
      </c>
      <c r="T13" s="479">
        <f t="shared" si="0"/>
        <v>129.74</v>
      </c>
      <c r="U13" s="479">
        <f t="shared" si="0"/>
        <v>5.24</v>
      </c>
      <c r="V13" s="479">
        <f t="shared" si="0"/>
        <v>1695.55</v>
      </c>
      <c r="W13" s="479">
        <f t="shared" si="0"/>
        <v>9.8469999999999988E-2</v>
      </c>
      <c r="X13" s="479">
        <f t="shared" si="0"/>
        <v>1.754E-2</v>
      </c>
      <c r="Y13" s="480">
        <f t="shared" si="0"/>
        <v>7.01</v>
      </c>
    </row>
    <row r="14" spans="2:25" s="14" customFormat="1" ht="39" customHeight="1" x14ac:dyDescent="0.25">
      <c r="B14" s="217"/>
      <c r="C14" s="475" t="s">
        <v>147</v>
      </c>
      <c r="D14" s="499"/>
      <c r="E14" s="516"/>
      <c r="F14" s="483" t="s">
        <v>21</v>
      </c>
      <c r="G14" s="476"/>
      <c r="H14" s="475"/>
      <c r="I14" s="484"/>
      <c r="J14" s="479"/>
      <c r="K14" s="480"/>
      <c r="L14" s="485">
        <f>L13/27.2</f>
        <v>23.828308823529412</v>
      </c>
      <c r="M14" s="482"/>
      <c r="N14" s="479"/>
      <c r="O14" s="479"/>
      <c r="P14" s="479"/>
      <c r="Q14" s="480"/>
      <c r="R14" s="482"/>
      <c r="S14" s="479"/>
      <c r="T14" s="479"/>
      <c r="U14" s="479"/>
      <c r="V14" s="479"/>
      <c r="W14" s="479"/>
      <c r="X14" s="479"/>
      <c r="Y14" s="480"/>
    </row>
    <row r="15" spans="2:25" s="14" customFormat="1" ht="39" customHeight="1" x14ac:dyDescent="0.25">
      <c r="B15" s="217"/>
      <c r="C15" s="467" t="s">
        <v>148</v>
      </c>
      <c r="D15" s="500"/>
      <c r="E15" s="486"/>
      <c r="F15" s="487" t="s">
        <v>20</v>
      </c>
      <c r="G15" s="488">
        <f>G6+G8+G9+G10+G11+G12</f>
        <v>575</v>
      </c>
      <c r="H15" s="489"/>
      <c r="I15" s="488">
        <f t="shared" ref="I15:Y15" si="1">I6+I8+I9+I10+I11+I12</f>
        <v>35.4</v>
      </c>
      <c r="J15" s="490">
        <f t="shared" si="1"/>
        <v>17.489999999999998</v>
      </c>
      <c r="K15" s="491">
        <f t="shared" si="1"/>
        <v>83.34</v>
      </c>
      <c r="L15" s="489">
        <f t="shared" si="1"/>
        <v>631.66</v>
      </c>
      <c r="M15" s="492">
        <f t="shared" si="1"/>
        <v>0.39999999999999997</v>
      </c>
      <c r="N15" s="490">
        <f t="shared" si="1"/>
        <v>0.37</v>
      </c>
      <c r="O15" s="490">
        <f t="shared" si="1"/>
        <v>17.48</v>
      </c>
      <c r="P15" s="490">
        <f t="shared" si="1"/>
        <v>180</v>
      </c>
      <c r="Q15" s="491">
        <f t="shared" si="1"/>
        <v>0.63</v>
      </c>
      <c r="R15" s="492">
        <f t="shared" si="1"/>
        <v>377.37</v>
      </c>
      <c r="S15" s="490">
        <f t="shared" si="1"/>
        <v>573.72</v>
      </c>
      <c r="T15" s="490">
        <f t="shared" si="1"/>
        <v>145.31</v>
      </c>
      <c r="U15" s="490">
        <f t="shared" si="1"/>
        <v>4.96</v>
      </c>
      <c r="V15" s="490">
        <f t="shared" si="1"/>
        <v>1765.9999999999998</v>
      </c>
      <c r="W15" s="490">
        <f t="shared" si="1"/>
        <v>10.166550000000001</v>
      </c>
      <c r="X15" s="490">
        <f t="shared" si="1"/>
        <v>2.1099999999999997E-2</v>
      </c>
      <c r="Y15" s="491">
        <f t="shared" si="1"/>
        <v>7.33</v>
      </c>
    </row>
    <row r="16" spans="2:25" s="14" customFormat="1" ht="39" customHeight="1" thickBot="1" x14ac:dyDescent="0.3">
      <c r="B16" s="246"/>
      <c r="C16" s="493" t="s">
        <v>148</v>
      </c>
      <c r="D16" s="501"/>
      <c r="E16" s="593"/>
      <c r="F16" s="495" t="s">
        <v>21</v>
      </c>
      <c r="G16" s="594"/>
      <c r="H16" s="493"/>
      <c r="I16" s="595"/>
      <c r="J16" s="596"/>
      <c r="K16" s="597"/>
      <c r="L16" s="498">
        <f>L15/27.2</f>
        <v>23.222794117647059</v>
      </c>
      <c r="M16" s="598"/>
      <c r="N16" s="596"/>
      <c r="O16" s="596"/>
      <c r="P16" s="596"/>
      <c r="Q16" s="597"/>
      <c r="R16" s="598"/>
      <c r="S16" s="596"/>
      <c r="T16" s="596"/>
      <c r="U16" s="596"/>
      <c r="V16" s="596"/>
      <c r="W16" s="596"/>
      <c r="X16" s="596"/>
      <c r="Y16" s="597"/>
    </row>
    <row r="17" spans="2:25" s="14" customFormat="1" ht="39" customHeight="1" x14ac:dyDescent="0.25">
      <c r="B17" s="217" t="s">
        <v>6</v>
      </c>
      <c r="C17" s="95"/>
      <c r="D17" s="174">
        <v>9</v>
      </c>
      <c r="E17" s="297" t="s">
        <v>19</v>
      </c>
      <c r="F17" s="448" t="s">
        <v>127</v>
      </c>
      <c r="G17" s="95">
        <v>100</v>
      </c>
      <c r="H17" s="316"/>
      <c r="I17" s="191">
        <v>2.16</v>
      </c>
      <c r="J17" s="193">
        <v>7.11</v>
      </c>
      <c r="K17" s="189">
        <v>11.61</v>
      </c>
      <c r="L17" s="441">
        <v>121.24</v>
      </c>
      <c r="M17" s="191">
        <v>0.04</v>
      </c>
      <c r="N17" s="193">
        <v>0.05</v>
      </c>
      <c r="O17" s="193">
        <v>7.46</v>
      </c>
      <c r="P17" s="193">
        <v>50</v>
      </c>
      <c r="Q17" s="189">
        <v>0</v>
      </c>
      <c r="R17" s="191">
        <v>29.26</v>
      </c>
      <c r="S17" s="193">
        <v>45.16</v>
      </c>
      <c r="T17" s="193">
        <v>23.95</v>
      </c>
      <c r="U17" s="193">
        <v>1.33</v>
      </c>
      <c r="V17" s="193">
        <v>342.58</v>
      </c>
      <c r="W17" s="193">
        <v>5.0000000000000001E-3</v>
      </c>
      <c r="X17" s="193">
        <v>1E-3</v>
      </c>
      <c r="Y17" s="189">
        <v>0.01</v>
      </c>
    </row>
    <row r="18" spans="2:25" s="14" customFormat="1" ht="39" customHeight="1" x14ac:dyDescent="0.25">
      <c r="B18" s="217"/>
      <c r="C18" s="68"/>
      <c r="D18" s="58" t="s">
        <v>185</v>
      </c>
      <c r="E18" s="52" t="s">
        <v>8</v>
      </c>
      <c r="F18" s="442" t="s">
        <v>186</v>
      </c>
      <c r="G18" s="100">
        <v>250</v>
      </c>
      <c r="H18" s="70"/>
      <c r="I18" s="110">
        <v>1.44</v>
      </c>
      <c r="J18" s="32">
        <v>2.38</v>
      </c>
      <c r="K18" s="86">
        <v>7.12</v>
      </c>
      <c r="L18" s="88">
        <v>56.18</v>
      </c>
      <c r="M18" s="110">
        <v>0.05</v>
      </c>
      <c r="N18" s="32">
        <v>0.05</v>
      </c>
      <c r="O18" s="32">
        <v>8.6300000000000008</v>
      </c>
      <c r="P18" s="32">
        <v>360</v>
      </c>
      <c r="Q18" s="86">
        <v>0</v>
      </c>
      <c r="R18" s="87">
        <v>20.62</v>
      </c>
      <c r="S18" s="32">
        <v>41.93</v>
      </c>
      <c r="T18" s="32">
        <v>19.71</v>
      </c>
      <c r="U18" s="32">
        <v>0.76</v>
      </c>
      <c r="V18" s="147">
        <v>220.52</v>
      </c>
      <c r="W18" s="32">
        <v>3.2399999999999998E-3</v>
      </c>
      <c r="X18" s="32">
        <v>2.5000000000000001E-4</v>
      </c>
      <c r="Y18" s="86">
        <v>0.2</v>
      </c>
    </row>
    <row r="19" spans="2:25" s="24" customFormat="1" ht="39" customHeight="1" x14ac:dyDescent="0.25">
      <c r="B19" s="244"/>
      <c r="C19" s="299"/>
      <c r="D19" s="52">
        <v>88</v>
      </c>
      <c r="E19" s="70" t="s">
        <v>9</v>
      </c>
      <c r="F19" s="266" t="s">
        <v>105</v>
      </c>
      <c r="G19" s="100">
        <v>100</v>
      </c>
      <c r="H19" s="38"/>
      <c r="I19" s="110">
        <v>18.23</v>
      </c>
      <c r="J19" s="32">
        <v>17.03</v>
      </c>
      <c r="K19" s="86">
        <v>2.13</v>
      </c>
      <c r="L19" s="160">
        <v>234.89</v>
      </c>
      <c r="M19" s="161">
        <v>0.05</v>
      </c>
      <c r="N19" s="34">
        <v>0.13</v>
      </c>
      <c r="O19" s="34">
        <v>5.3</v>
      </c>
      <c r="P19" s="34">
        <v>0.28999999999999998</v>
      </c>
      <c r="Q19" s="36">
        <v>0</v>
      </c>
      <c r="R19" s="161">
        <v>22.22</v>
      </c>
      <c r="S19" s="34">
        <v>3964</v>
      </c>
      <c r="T19" s="34">
        <v>17.399999999999999</v>
      </c>
      <c r="U19" s="34">
        <v>0.66</v>
      </c>
      <c r="V19" s="34">
        <v>200.36</v>
      </c>
      <c r="W19" s="34">
        <v>3.0000000000000001E-3</v>
      </c>
      <c r="X19" s="34">
        <v>1E-4</v>
      </c>
      <c r="Y19" s="36">
        <v>0.02</v>
      </c>
    </row>
    <row r="20" spans="2:25" s="24" customFormat="1" ht="39" customHeight="1" x14ac:dyDescent="0.25">
      <c r="B20" s="244"/>
      <c r="C20" s="152"/>
      <c r="D20" s="116">
        <v>64</v>
      </c>
      <c r="E20" s="70" t="s">
        <v>44</v>
      </c>
      <c r="F20" s="67" t="s">
        <v>58</v>
      </c>
      <c r="G20" s="100">
        <v>180</v>
      </c>
      <c r="H20" s="70"/>
      <c r="I20" s="110">
        <v>8.11</v>
      </c>
      <c r="J20" s="32">
        <v>4.72</v>
      </c>
      <c r="K20" s="86">
        <v>49.54</v>
      </c>
      <c r="L20" s="160">
        <v>272.97000000000003</v>
      </c>
      <c r="M20" s="204">
        <v>0.1</v>
      </c>
      <c r="N20" s="32">
        <v>0.03</v>
      </c>
      <c r="O20" s="32">
        <v>0</v>
      </c>
      <c r="P20" s="32">
        <v>20</v>
      </c>
      <c r="Q20" s="86">
        <v>0.08</v>
      </c>
      <c r="R20" s="110">
        <v>15.86</v>
      </c>
      <c r="S20" s="32">
        <v>60.92</v>
      </c>
      <c r="T20" s="32">
        <v>10.95</v>
      </c>
      <c r="U20" s="32">
        <v>1.1100000000000001</v>
      </c>
      <c r="V20" s="32">
        <v>86.99</v>
      </c>
      <c r="W20" s="32">
        <v>1.0499999999999999E-3</v>
      </c>
      <c r="X20" s="32">
        <v>5.0000000000000001E-4</v>
      </c>
      <c r="Y20" s="86">
        <v>0.02</v>
      </c>
    </row>
    <row r="21" spans="2:25" s="24" customFormat="1" ht="39" customHeight="1" x14ac:dyDescent="0.25">
      <c r="B21" s="244"/>
      <c r="C21" s="152"/>
      <c r="D21" s="38">
        <v>98</v>
      </c>
      <c r="E21" s="52" t="s">
        <v>17</v>
      </c>
      <c r="F21" s="74" t="s">
        <v>16</v>
      </c>
      <c r="G21" s="100">
        <v>200</v>
      </c>
      <c r="H21" s="38"/>
      <c r="I21" s="123">
        <v>0.37</v>
      </c>
      <c r="J21" s="16">
        <v>0</v>
      </c>
      <c r="K21" s="25">
        <v>14.85</v>
      </c>
      <c r="L21" s="296">
        <v>59.48</v>
      </c>
      <c r="M21" s="123">
        <v>0</v>
      </c>
      <c r="N21" s="16">
        <v>0</v>
      </c>
      <c r="O21" s="16">
        <v>0</v>
      </c>
      <c r="P21" s="16">
        <v>0</v>
      </c>
      <c r="Q21" s="17">
        <v>0</v>
      </c>
      <c r="R21" s="123">
        <v>0.21</v>
      </c>
      <c r="S21" s="16">
        <v>0</v>
      </c>
      <c r="T21" s="16">
        <v>0</v>
      </c>
      <c r="U21" s="16">
        <v>0.02</v>
      </c>
      <c r="V21" s="16">
        <v>0.2</v>
      </c>
      <c r="W21" s="16">
        <v>0</v>
      </c>
      <c r="X21" s="16">
        <v>0</v>
      </c>
      <c r="Y21" s="86">
        <v>0</v>
      </c>
    </row>
    <row r="22" spans="2:25" s="24" customFormat="1" ht="39" customHeight="1" x14ac:dyDescent="0.25">
      <c r="B22" s="244"/>
      <c r="C22" s="152"/>
      <c r="D22" s="160">
        <v>119</v>
      </c>
      <c r="E22" s="70" t="s">
        <v>13</v>
      </c>
      <c r="F22" s="83" t="s">
        <v>49</v>
      </c>
      <c r="G22" s="100">
        <v>20</v>
      </c>
      <c r="H22" s="52"/>
      <c r="I22" s="123">
        <v>1.52</v>
      </c>
      <c r="J22" s="16">
        <v>0.16</v>
      </c>
      <c r="K22" s="25">
        <v>9.84</v>
      </c>
      <c r="L22" s="77">
        <v>47</v>
      </c>
      <c r="M22" s="123">
        <v>0.02</v>
      </c>
      <c r="N22" s="16">
        <v>0.01</v>
      </c>
      <c r="O22" s="16">
        <v>0</v>
      </c>
      <c r="P22" s="16">
        <v>0</v>
      </c>
      <c r="Q22" s="25">
        <v>0</v>
      </c>
      <c r="R22" s="123">
        <v>4</v>
      </c>
      <c r="S22" s="16">
        <v>13</v>
      </c>
      <c r="T22" s="16">
        <v>2.8</v>
      </c>
      <c r="U22" s="16">
        <v>0.22</v>
      </c>
      <c r="V22" s="16">
        <v>18.600000000000001</v>
      </c>
      <c r="W22" s="16">
        <v>6.4000000000000005E-4</v>
      </c>
      <c r="X22" s="16">
        <v>1.1999999999999999E-3</v>
      </c>
      <c r="Y22" s="25">
        <v>2.9</v>
      </c>
    </row>
    <row r="23" spans="2:25" s="24" customFormat="1" ht="39" customHeight="1" x14ac:dyDescent="0.25">
      <c r="B23" s="244"/>
      <c r="C23" s="152"/>
      <c r="D23" s="52">
        <v>120</v>
      </c>
      <c r="E23" s="70" t="s">
        <v>14</v>
      </c>
      <c r="F23" s="50" t="s">
        <v>12</v>
      </c>
      <c r="G23" s="52">
        <v>20</v>
      </c>
      <c r="H23" s="181"/>
      <c r="I23" s="123">
        <v>1.32</v>
      </c>
      <c r="J23" s="16">
        <v>0.24</v>
      </c>
      <c r="K23" s="25">
        <v>8.0399999999999991</v>
      </c>
      <c r="L23" s="175">
        <v>39.6</v>
      </c>
      <c r="M23" s="123">
        <v>0.03</v>
      </c>
      <c r="N23" s="16">
        <v>0.02</v>
      </c>
      <c r="O23" s="16">
        <v>0</v>
      </c>
      <c r="P23" s="16">
        <v>0</v>
      </c>
      <c r="Q23" s="25">
        <v>0</v>
      </c>
      <c r="R23" s="15">
        <v>5.8</v>
      </c>
      <c r="S23" s="16">
        <v>30</v>
      </c>
      <c r="T23" s="16">
        <v>9.4</v>
      </c>
      <c r="U23" s="16">
        <v>0.78</v>
      </c>
      <c r="V23" s="16">
        <v>47</v>
      </c>
      <c r="W23" s="16">
        <v>8.0000000000000004E-4</v>
      </c>
      <c r="X23" s="16">
        <v>1.1000000000000001E-3</v>
      </c>
      <c r="Y23" s="25">
        <v>1.2E-2</v>
      </c>
    </row>
    <row r="24" spans="2:25" s="24" customFormat="1" ht="39" customHeight="1" x14ac:dyDescent="0.25">
      <c r="B24" s="244"/>
      <c r="C24" s="68"/>
      <c r="D24" s="52"/>
      <c r="E24" s="70"/>
      <c r="F24" s="65" t="s">
        <v>20</v>
      </c>
      <c r="G24" s="118">
        <f>SUM(G17:G23)</f>
        <v>870</v>
      </c>
      <c r="H24" s="121"/>
      <c r="I24" s="172">
        <f t="shared" ref="I24:Y24" si="2">SUM(I17:I23)</f>
        <v>33.15</v>
      </c>
      <c r="J24" s="31">
        <f t="shared" si="2"/>
        <v>31.64</v>
      </c>
      <c r="K24" s="119">
        <f t="shared" si="2"/>
        <v>103.13</v>
      </c>
      <c r="L24" s="178">
        <f>SUM(L17:L23)</f>
        <v>831.36</v>
      </c>
      <c r="M24" s="172">
        <f t="shared" si="2"/>
        <v>0.29000000000000004</v>
      </c>
      <c r="N24" s="31">
        <f t="shared" si="2"/>
        <v>0.29000000000000004</v>
      </c>
      <c r="O24" s="31">
        <f t="shared" si="2"/>
        <v>21.39</v>
      </c>
      <c r="P24" s="31">
        <f t="shared" si="2"/>
        <v>430.29</v>
      </c>
      <c r="Q24" s="119">
        <f t="shared" si="2"/>
        <v>0.08</v>
      </c>
      <c r="R24" s="172">
        <f t="shared" si="2"/>
        <v>97.969999999999985</v>
      </c>
      <c r="S24" s="31">
        <f t="shared" si="2"/>
        <v>4155.01</v>
      </c>
      <c r="T24" s="31">
        <f t="shared" si="2"/>
        <v>84.21</v>
      </c>
      <c r="U24" s="31">
        <f t="shared" si="2"/>
        <v>4.8800000000000008</v>
      </c>
      <c r="V24" s="31">
        <f t="shared" si="2"/>
        <v>916.25000000000011</v>
      </c>
      <c r="W24" s="31">
        <f t="shared" si="2"/>
        <v>1.3730000000000001E-2</v>
      </c>
      <c r="X24" s="31">
        <f t="shared" si="2"/>
        <v>4.15E-3</v>
      </c>
      <c r="Y24" s="119">
        <f t="shared" si="2"/>
        <v>3.1619999999999999</v>
      </c>
    </row>
    <row r="25" spans="2:25" s="24" customFormat="1" ht="39" customHeight="1" thickBot="1" x14ac:dyDescent="0.3">
      <c r="B25" s="245"/>
      <c r="C25" s="109"/>
      <c r="D25" s="53"/>
      <c r="E25" s="80"/>
      <c r="F25" s="66" t="s">
        <v>21</v>
      </c>
      <c r="G25" s="380"/>
      <c r="H25" s="386"/>
      <c r="I25" s="155"/>
      <c r="J25" s="156"/>
      <c r="K25" s="157"/>
      <c r="L25" s="404">
        <f>L24/27.2</f>
        <v>30.564705882352943</v>
      </c>
      <c r="M25" s="155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6"/>
      <c r="Y25" s="328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E27" s="11"/>
      <c r="F27" s="126"/>
      <c r="G27" s="19"/>
      <c r="H27" s="11"/>
      <c r="I27" s="11"/>
      <c r="J27" s="11"/>
      <c r="K27" s="11"/>
    </row>
    <row r="28" spans="2:25" ht="15.75" x14ac:dyDescent="0.25">
      <c r="B28" s="502" t="s">
        <v>149</v>
      </c>
      <c r="C28" s="503"/>
      <c r="D28" s="504"/>
      <c r="E28" s="504"/>
      <c r="F28" s="11"/>
      <c r="G28" s="11"/>
      <c r="H28" s="11"/>
      <c r="I28" s="11"/>
      <c r="J28" s="11"/>
      <c r="K28" s="11"/>
    </row>
    <row r="29" spans="2:25" ht="15.75" x14ac:dyDescent="0.25">
      <c r="B29" s="505" t="s">
        <v>150</v>
      </c>
      <c r="C29" s="506"/>
      <c r="D29" s="507"/>
      <c r="E29" s="507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B32"/>
  <sheetViews>
    <sheetView topLeftCell="F13" zoomScale="74" zoomScaleNormal="74" workbookViewId="0">
      <selection activeCell="F20" sqref="F20"/>
    </sheetView>
  </sheetViews>
  <sheetFormatPr defaultRowHeight="15" x14ac:dyDescent="0.25"/>
  <cols>
    <col min="2" max="2" width="16.85546875" customWidth="1"/>
    <col min="3" max="3" width="10" customWidth="1"/>
    <col min="4" max="4" width="15.7109375" style="5" customWidth="1"/>
    <col min="5" max="5" width="20.85546875" customWidth="1"/>
    <col min="6" max="6" width="57.140625" customWidth="1"/>
    <col min="7" max="7" width="13.85546875" customWidth="1"/>
    <col min="8" max="8" width="14.85546875" customWidth="1"/>
    <col min="9" max="9" width="12.42578125" customWidth="1"/>
    <col min="10" max="10" width="11.28515625" customWidth="1"/>
    <col min="11" max="11" width="12.85546875" customWidth="1"/>
    <col min="12" max="12" width="23.28515625" customWidth="1"/>
    <col min="13" max="13" width="11.28515625" customWidth="1"/>
    <col min="23" max="23" width="14.85546875" customWidth="1"/>
    <col min="24" max="24" width="15.5703125" customWidth="1"/>
  </cols>
  <sheetData>
    <row r="2" spans="2:28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23</v>
      </c>
      <c r="I2" s="6"/>
      <c r="L2" s="8"/>
      <c r="M2" s="7"/>
      <c r="N2" s="1"/>
      <c r="O2" s="2"/>
    </row>
    <row r="3" spans="2:28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8" s="14" customFormat="1" ht="21.75" customHeight="1" thickBot="1" x14ac:dyDescent="0.3">
      <c r="B4" s="755" t="s">
        <v>0</v>
      </c>
      <c r="C4" s="755"/>
      <c r="D4" s="728" t="s">
        <v>108</v>
      </c>
      <c r="E4" s="755" t="s">
        <v>37</v>
      </c>
      <c r="F4" s="722" t="s">
        <v>36</v>
      </c>
      <c r="G4" s="722" t="s">
        <v>25</v>
      </c>
      <c r="H4" s="722" t="s">
        <v>35</v>
      </c>
      <c r="I4" s="735" t="s">
        <v>22</v>
      </c>
      <c r="J4" s="736"/>
      <c r="K4" s="737"/>
      <c r="L4" s="728" t="s">
        <v>109</v>
      </c>
      <c r="M4" s="735" t="s">
        <v>23</v>
      </c>
      <c r="N4" s="744"/>
      <c r="O4" s="759"/>
      <c r="P4" s="759"/>
      <c r="Q4" s="760"/>
      <c r="R4" s="735" t="s">
        <v>24</v>
      </c>
      <c r="S4" s="744"/>
      <c r="T4" s="744"/>
      <c r="U4" s="744"/>
      <c r="V4" s="744"/>
      <c r="W4" s="744"/>
      <c r="X4" s="744"/>
      <c r="Y4" s="745"/>
    </row>
    <row r="5" spans="2:28" s="14" customFormat="1" ht="55.5" customHeight="1" thickBot="1" x14ac:dyDescent="0.3">
      <c r="B5" s="723"/>
      <c r="C5" s="756"/>
      <c r="D5" s="725"/>
      <c r="E5" s="723"/>
      <c r="F5" s="756"/>
      <c r="G5" s="723"/>
      <c r="H5" s="723"/>
      <c r="I5" s="273" t="s">
        <v>26</v>
      </c>
      <c r="J5" s="269" t="s">
        <v>27</v>
      </c>
      <c r="K5" s="273" t="s">
        <v>28</v>
      </c>
      <c r="L5" s="725"/>
      <c r="M5" s="270" t="s">
        <v>29</v>
      </c>
      <c r="N5" s="271" t="s">
        <v>83</v>
      </c>
      <c r="O5" s="269" t="s">
        <v>30</v>
      </c>
      <c r="P5" s="272" t="s">
        <v>84</v>
      </c>
      <c r="Q5" s="269" t="s">
        <v>85</v>
      </c>
      <c r="R5" s="273" t="s">
        <v>31</v>
      </c>
      <c r="S5" s="269" t="s">
        <v>32</v>
      </c>
      <c r="T5" s="273" t="s">
        <v>33</v>
      </c>
      <c r="U5" s="269" t="s">
        <v>34</v>
      </c>
      <c r="V5" s="401" t="s">
        <v>86</v>
      </c>
      <c r="W5" s="270" t="s">
        <v>87</v>
      </c>
      <c r="X5" s="270" t="s">
        <v>88</v>
      </c>
      <c r="Y5" s="274" t="s">
        <v>89</v>
      </c>
    </row>
    <row r="6" spans="2:28" s="14" customFormat="1" ht="39" customHeight="1" x14ac:dyDescent="0.25">
      <c r="B6" s="285" t="s">
        <v>5</v>
      </c>
      <c r="C6" s="308"/>
      <c r="D6" s="167">
        <v>24</v>
      </c>
      <c r="E6" s="167" t="s">
        <v>19</v>
      </c>
      <c r="F6" s="287" t="s">
        <v>81</v>
      </c>
      <c r="G6" s="262">
        <v>150</v>
      </c>
      <c r="H6" s="166"/>
      <c r="I6" s="143">
        <v>0.6</v>
      </c>
      <c r="J6" s="26">
        <v>0.6</v>
      </c>
      <c r="K6" s="27">
        <v>14.7</v>
      </c>
      <c r="L6" s="210">
        <v>70.5</v>
      </c>
      <c r="M6" s="143">
        <v>0.05</v>
      </c>
      <c r="N6" s="26">
        <v>0.03</v>
      </c>
      <c r="O6" s="26">
        <v>15</v>
      </c>
      <c r="P6" s="26">
        <v>0</v>
      </c>
      <c r="Q6" s="164">
        <v>0</v>
      </c>
      <c r="R6" s="143">
        <v>24</v>
      </c>
      <c r="S6" s="26">
        <v>16.5</v>
      </c>
      <c r="T6" s="26">
        <v>13.5</v>
      </c>
      <c r="U6" s="26">
        <v>3.3</v>
      </c>
      <c r="V6" s="26">
        <v>417</v>
      </c>
      <c r="W6" s="26">
        <v>3.0000000000000001E-3</v>
      </c>
      <c r="X6" s="26">
        <v>4.4999999999999999E-4</v>
      </c>
      <c r="Y6" s="27">
        <v>0.01</v>
      </c>
    </row>
    <row r="7" spans="2:28" s="14" customFormat="1" ht="39" customHeight="1" x14ac:dyDescent="0.25">
      <c r="B7" s="217"/>
      <c r="C7" s="309"/>
      <c r="D7" s="38">
        <v>66</v>
      </c>
      <c r="E7" s="52" t="s">
        <v>53</v>
      </c>
      <c r="F7" s="84" t="s">
        <v>51</v>
      </c>
      <c r="G7" s="52">
        <v>200</v>
      </c>
      <c r="H7" s="70"/>
      <c r="I7" s="123">
        <v>20.79</v>
      </c>
      <c r="J7" s="16">
        <v>21.94</v>
      </c>
      <c r="K7" s="25">
        <v>3.72</v>
      </c>
      <c r="L7" s="77">
        <v>296.49</v>
      </c>
      <c r="M7" s="123">
        <v>0.1</v>
      </c>
      <c r="N7" s="15">
        <v>0.64</v>
      </c>
      <c r="O7" s="16">
        <v>0.31</v>
      </c>
      <c r="P7" s="16">
        <v>280</v>
      </c>
      <c r="Q7" s="25">
        <v>3.64</v>
      </c>
      <c r="R7" s="123">
        <v>144.41999999999999</v>
      </c>
      <c r="S7" s="16">
        <v>316.49</v>
      </c>
      <c r="T7" s="16">
        <v>24.14</v>
      </c>
      <c r="U7" s="16">
        <v>3.56</v>
      </c>
      <c r="V7" s="16">
        <v>260.39999999999998</v>
      </c>
      <c r="W7" s="16">
        <v>4.7800000000000004E-3</v>
      </c>
      <c r="X7" s="16">
        <v>4.4339999999999997E-2</v>
      </c>
      <c r="Y7" s="25">
        <v>0.01</v>
      </c>
    </row>
    <row r="8" spans="2:28" s="14" customFormat="1" ht="39" customHeight="1" x14ac:dyDescent="0.25">
      <c r="B8" s="217"/>
      <c r="C8" s="309"/>
      <c r="D8" s="58">
        <v>107</v>
      </c>
      <c r="E8" s="38" t="s">
        <v>17</v>
      </c>
      <c r="F8" s="266" t="s">
        <v>94</v>
      </c>
      <c r="G8" s="222">
        <v>200</v>
      </c>
      <c r="H8" s="52"/>
      <c r="I8" s="123">
        <v>1</v>
      </c>
      <c r="J8" s="16">
        <v>0.2</v>
      </c>
      <c r="K8" s="25">
        <v>20.2</v>
      </c>
      <c r="L8" s="122">
        <v>92</v>
      </c>
      <c r="M8" s="123">
        <v>0.02</v>
      </c>
      <c r="N8" s="16">
        <v>0.02</v>
      </c>
      <c r="O8" s="16">
        <v>4</v>
      </c>
      <c r="P8" s="16">
        <v>0</v>
      </c>
      <c r="Q8" s="17">
        <v>0</v>
      </c>
      <c r="R8" s="123">
        <v>14</v>
      </c>
      <c r="S8" s="16">
        <v>14</v>
      </c>
      <c r="T8" s="16">
        <v>8</v>
      </c>
      <c r="U8" s="16">
        <v>2.8</v>
      </c>
      <c r="V8" s="16">
        <v>240</v>
      </c>
      <c r="W8" s="16">
        <v>2.0000000000000001E-4</v>
      </c>
      <c r="X8" s="16">
        <v>0</v>
      </c>
      <c r="Y8" s="25">
        <v>0</v>
      </c>
    </row>
    <row r="9" spans="2:28" s="14" customFormat="1" ht="39" customHeight="1" x14ac:dyDescent="0.25">
      <c r="B9" s="217"/>
      <c r="C9" s="309"/>
      <c r="D9" s="88">
        <v>121</v>
      </c>
      <c r="E9" s="38" t="s">
        <v>13</v>
      </c>
      <c r="F9" s="67" t="s">
        <v>45</v>
      </c>
      <c r="G9" s="100">
        <v>35</v>
      </c>
      <c r="H9" s="38"/>
      <c r="I9" s="123">
        <v>2.63</v>
      </c>
      <c r="J9" s="16">
        <v>1.01</v>
      </c>
      <c r="K9" s="25">
        <v>17.43</v>
      </c>
      <c r="L9" s="122">
        <v>91.7</v>
      </c>
      <c r="M9" s="123">
        <v>0.04</v>
      </c>
      <c r="N9" s="15">
        <v>0.01</v>
      </c>
      <c r="O9" s="16">
        <v>0</v>
      </c>
      <c r="P9" s="16">
        <v>0</v>
      </c>
      <c r="Q9" s="25">
        <v>0</v>
      </c>
      <c r="R9" s="15">
        <v>6.65</v>
      </c>
      <c r="S9" s="16">
        <v>22.75</v>
      </c>
      <c r="T9" s="16">
        <v>4.55</v>
      </c>
      <c r="U9" s="16">
        <v>0.42</v>
      </c>
      <c r="V9" s="16">
        <v>32.299999999999997</v>
      </c>
      <c r="W9" s="16">
        <v>0</v>
      </c>
      <c r="X9" s="16">
        <v>0</v>
      </c>
      <c r="Y9" s="25">
        <v>0</v>
      </c>
    </row>
    <row r="10" spans="2:28" s="14" customFormat="1" ht="39" customHeight="1" x14ac:dyDescent="0.25">
      <c r="B10" s="217"/>
      <c r="C10" s="68"/>
      <c r="D10" s="38"/>
      <c r="E10" s="70"/>
      <c r="F10" s="65" t="s">
        <v>20</v>
      </c>
      <c r="G10" s="203">
        <f>SUM(G6:G9)</f>
        <v>585</v>
      </c>
      <c r="H10" s="52"/>
      <c r="I10" s="168">
        <f>SUM(I6:I9)</f>
        <v>25.02</v>
      </c>
      <c r="J10" s="168">
        <f>SUM(J6:J9)</f>
        <v>23.750000000000004</v>
      </c>
      <c r="K10" s="158">
        <f>SUM(K6:K9)</f>
        <v>56.05</v>
      </c>
      <c r="L10" s="165">
        <f>SUM(L6:L9)</f>
        <v>550.69000000000005</v>
      </c>
      <c r="M10" s="168">
        <f t="shared" ref="M10:Y10" si="0">SUM(M6:M9)</f>
        <v>0.21000000000000002</v>
      </c>
      <c r="N10" s="168">
        <f t="shared" si="0"/>
        <v>0.70000000000000007</v>
      </c>
      <c r="O10" s="168">
        <f t="shared" si="0"/>
        <v>19.310000000000002</v>
      </c>
      <c r="P10" s="168">
        <f t="shared" si="0"/>
        <v>280</v>
      </c>
      <c r="Q10" s="158">
        <f>SUM(Q6:Q9)</f>
        <v>3.64</v>
      </c>
      <c r="R10" s="172">
        <f t="shared" si="0"/>
        <v>189.07</v>
      </c>
      <c r="S10" s="168">
        <f t="shared" si="0"/>
        <v>369.74</v>
      </c>
      <c r="T10" s="168">
        <f t="shared" si="0"/>
        <v>50.19</v>
      </c>
      <c r="U10" s="168">
        <f t="shared" si="0"/>
        <v>10.08</v>
      </c>
      <c r="V10" s="168">
        <f t="shared" si="0"/>
        <v>949.69999999999993</v>
      </c>
      <c r="W10" s="168">
        <f t="shared" si="0"/>
        <v>7.980000000000001E-3</v>
      </c>
      <c r="X10" s="168">
        <f>SUM(X6:X9)</f>
        <v>4.4789999999999996E-2</v>
      </c>
      <c r="Y10" s="203">
        <f t="shared" si="0"/>
        <v>0.02</v>
      </c>
      <c r="Z10" s="24"/>
    </row>
    <row r="11" spans="2:28" s="14" customFormat="1" ht="39" customHeight="1" thickBot="1" x14ac:dyDescent="0.3">
      <c r="B11" s="217"/>
      <c r="C11" s="109"/>
      <c r="D11" s="85"/>
      <c r="E11" s="80"/>
      <c r="F11" s="66" t="s">
        <v>21</v>
      </c>
      <c r="G11" s="310"/>
      <c r="H11" s="53"/>
      <c r="I11" s="64"/>
      <c r="J11" s="28"/>
      <c r="K11" s="48"/>
      <c r="L11" s="79">
        <f>L10/27.2</f>
        <v>20.245955882352945</v>
      </c>
      <c r="M11" s="64"/>
      <c r="N11" s="64"/>
      <c r="O11" s="28"/>
      <c r="P11" s="28"/>
      <c r="Q11" s="48"/>
      <c r="R11" s="82"/>
      <c r="S11" s="28"/>
      <c r="T11" s="28"/>
      <c r="U11" s="28"/>
      <c r="V11" s="28"/>
      <c r="W11" s="28"/>
      <c r="X11" s="28"/>
      <c r="Y11" s="41"/>
      <c r="Z11" s="24"/>
    </row>
    <row r="12" spans="2:28" s="14" customFormat="1" ht="39" customHeight="1" x14ac:dyDescent="0.25">
      <c r="B12" s="285" t="s">
        <v>6</v>
      </c>
      <c r="C12" s="95"/>
      <c r="D12" s="167">
        <v>24</v>
      </c>
      <c r="E12" s="243" t="s">
        <v>19</v>
      </c>
      <c r="F12" s="216" t="s">
        <v>81</v>
      </c>
      <c r="G12" s="275">
        <v>150</v>
      </c>
      <c r="H12" s="166"/>
      <c r="I12" s="143">
        <v>0.6</v>
      </c>
      <c r="J12" s="26">
        <v>0.6</v>
      </c>
      <c r="K12" s="27">
        <v>14.7</v>
      </c>
      <c r="L12" s="210">
        <v>70.5</v>
      </c>
      <c r="M12" s="143">
        <v>0.05</v>
      </c>
      <c r="N12" s="26">
        <v>0.03</v>
      </c>
      <c r="O12" s="26">
        <v>15</v>
      </c>
      <c r="P12" s="26">
        <v>0</v>
      </c>
      <c r="Q12" s="164">
        <v>0</v>
      </c>
      <c r="R12" s="143">
        <v>24</v>
      </c>
      <c r="S12" s="26">
        <v>16.5</v>
      </c>
      <c r="T12" s="26">
        <v>13.5</v>
      </c>
      <c r="U12" s="26">
        <v>3.3</v>
      </c>
      <c r="V12" s="26">
        <v>417</v>
      </c>
      <c r="W12" s="26">
        <v>3.0000000000000001E-3</v>
      </c>
      <c r="X12" s="26">
        <v>4.4999999999999999E-4</v>
      </c>
      <c r="Y12" s="27">
        <v>0.01</v>
      </c>
    </row>
    <row r="13" spans="2:28" s="14" customFormat="1" ht="39" customHeight="1" x14ac:dyDescent="0.25">
      <c r="B13" s="217"/>
      <c r="C13" s="52"/>
      <c r="D13" s="58">
        <v>144</v>
      </c>
      <c r="E13" s="70" t="s">
        <v>8</v>
      </c>
      <c r="F13" s="67" t="s">
        <v>124</v>
      </c>
      <c r="G13" s="100">
        <v>250</v>
      </c>
      <c r="H13" s="70"/>
      <c r="I13" s="110">
        <v>5.82</v>
      </c>
      <c r="J13" s="32">
        <v>9.14</v>
      </c>
      <c r="K13" s="86">
        <v>8.85</v>
      </c>
      <c r="L13" s="160">
        <v>140.63999999999999</v>
      </c>
      <c r="M13" s="110">
        <v>0.06</v>
      </c>
      <c r="N13" s="87">
        <v>0.06</v>
      </c>
      <c r="O13" s="32">
        <v>13.81</v>
      </c>
      <c r="P13" s="32">
        <v>130</v>
      </c>
      <c r="Q13" s="33">
        <v>0</v>
      </c>
      <c r="R13" s="110">
        <v>20.149999999999999</v>
      </c>
      <c r="S13" s="32">
        <v>73.260000000000005</v>
      </c>
      <c r="T13" s="32">
        <v>23.08</v>
      </c>
      <c r="U13" s="32">
        <v>0.91</v>
      </c>
      <c r="V13" s="32">
        <v>232.95</v>
      </c>
      <c r="W13" s="32">
        <v>2.64E-3</v>
      </c>
      <c r="X13" s="32">
        <v>4.0000000000000002E-4</v>
      </c>
      <c r="Y13" s="86">
        <v>0.81</v>
      </c>
      <c r="AB13" s="190"/>
    </row>
    <row r="14" spans="2:28" s="14" customFormat="1" ht="39" customHeight="1" x14ac:dyDescent="0.25">
      <c r="B14" s="244"/>
      <c r="C14" s="475" t="s">
        <v>147</v>
      </c>
      <c r="D14" s="499">
        <v>296</v>
      </c>
      <c r="E14" s="476" t="s">
        <v>119</v>
      </c>
      <c r="F14" s="599" t="s">
        <v>121</v>
      </c>
      <c r="G14" s="515">
        <v>100</v>
      </c>
      <c r="H14" s="516"/>
      <c r="I14" s="482">
        <v>20.99</v>
      </c>
      <c r="J14" s="479">
        <v>21.48</v>
      </c>
      <c r="K14" s="480">
        <v>8.59</v>
      </c>
      <c r="L14" s="484">
        <v>312.86</v>
      </c>
      <c r="M14" s="482">
        <v>0.09</v>
      </c>
      <c r="N14" s="478">
        <v>0.17</v>
      </c>
      <c r="O14" s="479">
        <v>1.54</v>
      </c>
      <c r="P14" s="479">
        <v>30</v>
      </c>
      <c r="Q14" s="600">
        <v>0.23</v>
      </c>
      <c r="R14" s="482">
        <v>34.21</v>
      </c>
      <c r="S14" s="479">
        <v>199.3</v>
      </c>
      <c r="T14" s="479">
        <v>25.17</v>
      </c>
      <c r="U14" s="479">
        <v>2.27</v>
      </c>
      <c r="V14" s="479">
        <v>301.35000000000002</v>
      </c>
      <c r="W14" s="479">
        <v>6.4999999999999997E-3</v>
      </c>
      <c r="X14" s="479">
        <v>3.3999999999999998E-3</v>
      </c>
      <c r="Y14" s="480">
        <v>0.1</v>
      </c>
    </row>
    <row r="15" spans="2:28" s="14" customFormat="1" ht="39" customHeight="1" x14ac:dyDescent="0.25">
      <c r="B15" s="244"/>
      <c r="C15" s="679" t="s">
        <v>152</v>
      </c>
      <c r="D15" s="467">
        <v>126</v>
      </c>
      <c r="E15" s="468" t="s">
        <v>66</v>
      </c>
      <c r="F15" s="680" t="s">
        <v>161</v>
      </c>
      <c r="G15" s="467">
        <v>100</v>
      </c>
      <c r="H15" s="468"/>
      <c r="I15" s="474">
        <v>18.91</v>
      </c>
      <c r="J15" s="471">
        <v>19.04</v>
      </c>
      <c r="K15" s="472">
        <v>3.84</v>
      </c>
      <c r="L15" s="497">
        <v>263.23</v>
      </c>
      <c r="M15" s="474">
        <v>0.06</v>
      </c>
      <c r="N15" s="471">
        <v>0.14000000000000001</v>
      </c>
      <c r="O15" s="471">
        <v>1.1599999999999999</v>
      </c>
      <c r="P15" s="471">
        <v>10</v>
      </c>
      <c r="Q15" s="472">
        <v>0.04</v>
      </c>
      <c r="R15" s="470">
        <v>34.25</v>
      </c>
      <c r="S15" s="471">
        <v>193.96</v>
      </c>
      <c r="T15" s="471">
        <v>25.08</v>
      </c>
      <c r="U15" s="471">
        <v>2.64</v>
      </c>
      <c r="V15" s="471">
        <v>340.14</v>
      </c>
      <c r="W15" s="471">
        <v>8.9300000000000004E-3</v>
      </c>
      <c r="X15" s="471">
        <v>2.7999999999999998E-4</v>
      </c>
      <c r="Y15" s="472">
        <v>7.0000000000000007E-2</v>
      </c>
    </row>
    <row r="16" spans="2:28" s="14" customFormat="1" ht="39" customHeight="1" x14ac:dyDescent="0.25">
      <c r="B16" s="244"/>
      <c r="C16" s="52"/>
      <c r="D16" s="38">
        <v>51</v>
      </c>
      <c r="E16" s="70" t="s">
        <v>55</v>
      </c>
      <c r="F16" s="266" t="s">
        <v>177</v>
      </c>
      <c r="G16" s="276">
        <v>180</v>
      </c>
      <c r="H16" s="70"/>
      <c r="I16" s="123">
        <v>3.99</v>
      </c>
      <c r="J16" s="16">
        <v>4.57</v>
      </c>
      <c r="K16" s="25">
        <v>31.25</v>
      </c>
      <c r="L16" s="122">
        <v>181.35</v>
      </c>
      <c r="M16" s="123">
        <v>0.18</v>
      </c>
      <c r="N16" s="15">
        <v>0.12</v>
      </c>
      <c r="O16" s="16">
        <v>16.84</v>
      </c>
      <c r="P16" s="16">
        <v>30</v>
      </c>
      <c r="Q16" s="17">
        <v>0.08</v>
      </c>
      <c r="R16" s="123">
        <v>24.13</v>
      </c>
      <c r="S16" s="16">
        <v>108.7</v>
      </c>
      <c r="T16" s="16">
        <v>42.82</v>
      </c>
      <c r="U16" s="16">
        <v>1.74</v>
      </c>
      <c r="V16" s="16">
        <v>996.5</v>
      </c>
      <c r="W16" s="16">
        <v>9.2700000000000005E-3</v>
      </c>
      <c r="X16" s="16">
        <v>6.2E-4</v>
      </c>
      <c r="Y16" s="25">
        <v>0.06</v>
      </c>
    </row>
    <row r="17" spans="2:25" s="14" customFormat="1" ht="39" customHeight="1" x14ac:dyDescent="0.25">
      <c r="B17" s="244"/>
      <c r="C17" s="152"/>
      <c r="D17" s="52">
        <v>114</v>
      </c>
      <c r="E17" s="38" t="s">
        <v>41</v>
      </c>
      <c r="F17" s="67" t="s">
        <v>46</v>
      </c>
      <c r="G17" s="222">
        <v>200</v>
      </c>
      <c r="H17" s="70"/>
      <c r="I17" s="123">
        <v>0</v>
      </c>
      <c r="J17" s="16">
        <v>0</v>
      </c>
      <c r="K17" s="25">
        <v>7.27</v>
      </c>
      <c r="L17" s="122">
        <v>28.73</v>
      </c>
      <c r="M17" s="123">
        <v>0</v>
      </c>
      <c r="N17" s="16">
        <v>0</v>
      </c>
      <c r="O17" s="16">
        <v>0</v>
      </c>
      <c r="P17" s="16">
        <v>0</v>
      </c>
      <c r="Q17" s="17">
        <v>0</v>
      </c>
      <c r="R17" s="123">
        <v>0.26</v>
      </c>
      <c r="S17" s="16">
        <v>0.03</v>
      </c>
      <c r="T17" s="16">
        <v>0.03</v>
      </c>
      <c r="U17" s="16">
        <v>0.02</v>
      </c>
      <c r="V17" s="16">
        <v>0.28999999999999998</v>
      </c>
      <c r="W17" s="16">
        <v>0</v>
      </c>
      <c r="X17" s="16">
        <v>0</v>
      </c>
      <c r="Y17" s="25">
        <v>0</v>
      </c>
    </row>
    <row r="18" spans="2:25" s="14" customFormat="1" ht="39" customHeight="1" x14ac:dyDescent="0.25">
      <c r="B18" s="244"/>
      <c r="C18" s="152"/>
      <c r="D18" s="182">
        <v>119</v>
      </c>
      <c r="E18" s="38" t="s">
        <v>13</v>
      </c>
      <c r="F18" s="50" t="s">
        <v>49</v>
      </c>
      <c r="G18" s="276">
        <v>30</v>
      </c>
      <c r="H18" s="52"/>
      <c r="I18" s="123">
        <v>2.2799999999999998</v>
      </c>
      <c r="J18" s="16">
        <v>0.24</v>
      </c>
      <c r="K18" s="25">
        <v>14.76</v>
      </c>
      <c r="L18" s="175">
        <v>70.5</v>
      </c>
      <c r="M18" s="123">
        <v>0.03</v>
      </c>
      <c r="N18" s="16">
        <v>0.01</v>
      </c>
      <c r="O18" s="16">
        <v>0</v>
      </c>
      <c r="P18" s="16">
        <v>0</v>
      </c>
      <c r="Q18" s="25">
        <v>0</v>
      </c>
      <c r="R18" s="123">
        <v>6</v>
      </c>
      <c r="S18" s="16">
        <v>19.5</v>
      </c>
      <c r="T18" s="16">
        <v>4.2</v>
      </c>
      <c r="U18" s="16">
        <v>0.33</v>
      </c>
      <c r="V18" s="16">
        <v>27.9</v>
      </c>
      <c r="W18" s="16">
        <v>1.8E-3</v>
      </c>
      <c r="X18" s="16">
        <v>1E-4</v>
      </c>
      <c r="Y18" s="25">
        <v>4.3499999999999996</v>
      </c>
    </row>
    <row r="19" spans="2:25" s="14" customFormat="1" ht="39" customHeight="1" x14ac:dyDescent="0.25">
      <c r="B19" s="244"/>
      <c r="C19" s="152"/>
      <c r="D19" s="38">
        <v>120</v>
      </c>
      <c r="E19" s="70" t="s">
        <v>14</v>
      </c>
      <c r="F19" s="293" t="s">
        <v>42</v>
      </c>
      <c r="G19" s="58">
        <v>30</v>
      </c>
      <c r="H19" s="251"/>
      <c r="I19" s="123">
        <v>1.98</v>
      </c>
      <c r="J19" s="16">
        <v>0.36</v>
      </c>
      <c r="K19" s="25">
        <v>12.06</v>
      </c>
      <c r="L19" s="175">
        <v>59.4</v>
      </c>
      <c r="M19" s="123">
        <v>0.05</v>
      </c>
      <c r="N19" s="16">
        <v>0.02</v>
      </c>
      <c r="O19" s="16">
        <v>0</v>
      </c>
      <c r="P19" s="16">
        <v>0</v>
      </c>
      <c r="Q19" s="17">
        <v>0</v>
      </c>
      <c r="R19" s="123">
        <v>8.6999999999999993</v>
      </c>
      <c r="S19" s="16">
        <v>45</v>
      </c>
      <c r="T19" s="16">
        <v>14.1</v>
      </c>
      <c r="U19" s="16">
        <v>1.17</v>
      </c>
      <c r="V19" s="16">
        <v>70.5</v>
      </c>
      <c r="W19" s="16">
        <v>1.32E-3</v>
      </c>
      <c r="X19" s="16">
        <v>1.65E-3</v>
      </c>
      <c r="Y19" s="25">
        <v>0.01</v>
      </c>
    </row>
    <row r="20" spans="2:25" s="14" customFormat="1" ht="39" customHeight="1" x14ac:dyDescent="0.25">
      <c r="B20" s="244"/>
      <c r="C20" s="475" t="s">
        <v>147</v>
      </c>
      <c r="D20" s="499"/>
      <c r="E20" s="476"/>
      <c r="F20" s="483" t="s">
        <v>20</v>
      </c>
      <c r="G20" s="476">
        <f>G12+G13+G14+G16+G17+G18+G19</f>
        <v>940</v>
      </c>
      <c r="H20" s="475"/>
      <c r="I20" s="484">
        <f t="shared" ref="I20:Y20" si="1">I12+I13+I14+I16+I17+I18+I19</f>
        <v>35.659999999999997</v>
      </c>
      <c r="J20" s="479">
        <f t="shared" si="1"/>
        <v>36.39</v>
      </c>
      <c r="K20" s="480">
        <f t="shared" si="1"/>
        <v>97.48</v>
      </c>
      <c r="L20" s="485">
        <f t="shared" si="1"/>
        <v>863.98</v>
      </c>
      <c r="M20" s="482">
        <f t="shared" si="1"/>
        <v>0.46</v>
      </c>
      <c r="N20" s="479">
        <f t="shared" si="1"/>
        <v>0.41000000000000003</v>
      </c>
      <c r="O20" s="479">
        <f t="shared" si="1"/>
        <v>47.19</v>
      </c>
      <c r="P20" s="479">
        <f t="shared" si="1"/>
        <v>190</v>
      </c>
      <c r="Q20" s="480">
        <f t="shared" si="1"/>
        <v>0.31</v>
      </c>
      <c r="R20" s="482">
        <f t="shared" si="1"/>
        <v>117.45</v>
      </c>
      <c r="S20" s="479">
        <f t="shared" si="1"/>
        <v>462.28999999999996</v>
      </c>
      <c r="T20" s="479">
        <f t="shared" si="1"/>
        <v>122.89999999999999</v>
      </c>
      <c r="U20" s="479">
        <f t="shared" si="1"/>
        <v>9.74</v>
      </c>
      <c r="V20" s="479">
        <f t="shared" si="1"/>
        <v>2046.4900000000002</v>
      </c>
      <c r="W20" s="479">
        <f t="shared" si="1"/>
        <v>2.4529999999999996E-2</v>
      </c>
      <c r="X20" s="479">
        <f t="shared" si="1"/>
        <v>6.6200000000000009E-3</v>
      </c>
      <c r="Y20" s="480">
        <f t="shared" si="1"/>
        <v>5.34</v>
      </c>
    </row>
    <row r="21" spans="2:25" s="14" customFormat="1" ht="39" customHeight="1" x14ac:dyDescent="0.25">
      <c r="B21" s="244"/>
      <c r="C21" s="475" t="s">
        <v>147</v>
      </c>
      <c r="D21" s="499"/>
      <c r="E21" s="476"/>
      <c r="F21" s="483" t="s">
        <v>21</v>
      </c>
      <c r="G21" s="476"/>
      <c r="H21" s="475"/>
      <c r="I21" s="484"/>
      <c r="J21" s="479"/>
      <c r="K21" s="480"/>
      <c r="L21" s="485">
        <f>L20/27.2</f>
        <v>31.763970588235296</v>
      </c>
      <c r="M21" s="482"/>
      <c r="N21" s="479"/>
      <c r="O21" s="479"/>
      <c r="P21" s="479"/>
      <c r="Q21" s="480"/>
      <c r="R21" s="482"/>
      <c r="S21" s="479"/>
      <c r="T21" s="479"/>
      <c r="U21" s="479"/>
      <c r="V21" s="479"/>
      <c r="W21" s="479"/>
      <c r="X21" s="479"/>
      <c r="Y21" s="480"/>
    </row>
    <row r="22" spans="2:25" s="14" customFormat="1" ht="39" customHeight="1" x14ac:dyDescent="0.25">
      <c r="B22" s="244"/>
      <c r="C22" s="467" t="s">
        <v>148</v>
      </c>
      <c r="D22" s="500"/>
      <c r="E22" s="468"/>
      <c r="F22" s="487" t="s">
        <v>20</v>
      </c>
      <c r="G22" s="488">
        <f>G12+G13+G15+G16+G17+G18+G19</f>
        <v>940</v>
      </c>
      <c r="H22" s="489"/>
      <c r="I22" s="488">
        <f t="shared" ref="I22:Y22" si="2">I12+I13+I15+I16+I17+I18+I19</f>
        <v>33.58</v>
      </c>
      <c r="J22" s="490">
        <f t="shared" si="2"/>
        <v>33.950000000000003</v>
      </c>
      <c r="K22" s="491">
        <f t="shared" si="2"/>
        <v>92.73</v>
      </c>
      <c r="L22" s="489">
        <f t="shared" si="2"/>
        <v>814.35</v>
      </c>
      <c r="M22" s="492">
        <f t="shared" si="2"/>
        <v>0.43</v>
      </c>
      <c r="N22" s="490">
        <f t="shared" si="2"/>
        <v>0.38</v>
      </c>
      <c r="O22" s="490">
        <f t="shared" si="2"/>
        <v>46.81</v>
      </c>
      <c r="P22" s="490">
        <f t="shared" si="2"/>
        <v>170</v>
      </c>
      <c r="Q22" s="491">
        <f t="shared" si="2"/>
        <v>0.12</v>
      </c>
      <c r="R22" s="492">
        <f t="shared" si="2"/>
        <v>117.49000000000001</v>
      </c>
      <c r="S22" s="490">
        <f t="shared" si="2"/>
        <v>456.95</v>
      </c>
      <c r="T22" s="490">
        <f t="shared" si="2"/>
        <v>122.80999999999999</v>
      </c>
      <c r="U22" s="490">
        <f t="shared" si="2"/>
        <v>10.11</v>
      </c>
      <c r="V22" s="490">
        <f t="shared" si="2"/>
        <v>2085.2800000000002</v>
      </c>
      <c r="W22" s="490">
        <f t="shared" si="2"/>
        <v>2.6959999999999998E-2</v>
      </c>
      <c r="X22" s="490">
        <f t="shared" si="2"/>
        <v>3.4999999999999996E-3</v>
      </c>
      <c r="Y22" s="491">
        <f t="shared" si="2"/>
        <v>5.31</v>
      </c>
    </row>
    <row r="23" spans="2:25" s="14" customFormat="1" ht="39" customHeight="1" thickBot="1" x14ac:dyDescent="0.3">
      <c r="B23" s="245"/>
      <c r="C23" s="493" t="s">
        <v>148</v>
      </c>
      <c r="D23" s="501"/>
      <c r="E23" s="637"/>
      <c r="F23" s="495" t="s">
        <v>21</v>
      </c>
      <c r="G23" s="594"/>
      <c r="H23" s="493"/>
      <c r="I23" s="595"/>
      <c r="J23" s="596"/>
      <c r="K23" s="597"/>
      <c r="L23" s="498">
        <f>L22/27.2</f>
        <v>29.93933823529412</v>
      </c>
      <c r="M23" s="598"/>
      <c r="N23" s="596"/>
      <c r="O23" s="596"/>
      <c r="P23" s="596"/>
      <c r="Q23" s="597"/>
      <c r="R23" s="598"/>
      <c r="S23" s="596"/>
      <c r="T23" s="596"/>
      <c r="U23" s="596"/>
      <c r="V23" s="596"/>
      <c r="W23" s="596"/>
      <c r="X23" s="596"/>
      <c r="Y23" s="597"/>
    </row>
    <row r="24" spans="2:25" x14ac:dyDescent="0.25">
      <c r="B24" s="2"/>
      <c r="C24" s="2"/>
      <c r="D24" s="4"/>
      <c r="E24" s="2"/>
      <c r="F24" s="2"/>
      <c r="G24" s="4"/>
      <c r="H24" s="21"/>
      <c r="I24" s="260"/>
      <c r="J24" s="21"/>
      <c r="K24" s="4"/>
      <c r="L24" s="261"/>
      <c r="M24" s="4"/>
      <c r="N24" s="4"/>
      <c r="O24" s="4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2:25" x14ac:dyDescent="0.25">
      <c r="D25"/>
      <c r="E25" s="5"/>
      <c r="F25" s="11"/>
    </row>
    <row r="26" spans="2:25" ht="15.75" x14ac:dyDescent="0.25">
      <c r="B26" s="502" t="s">
        <v>149</v>
      </c>
      <c r="C26" s="503"/>
      <c r="D26" s="504"/>
      <c r="E26" s="504"/>
    </row>
    <row r="27" spans="2:25" ht="15.75" x14ac:dyDescent="0.25">
      <c r="B27" s="505" t="s">
        <v>150</v>
      </c>
      <c r="C27" s="506"/>
      <c r="D27" s="507"/>
      <c r="E27" s="507"/>
    </row>
    <row r="32" spans="2:25" x14ac:dyDescent="0.2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7"/>
  <sheetViews>
    <sheetView topLeftCell="A7" zoomScale="60" zoomScaleNormal="60" workbookViewId="0">
      <selection activeCell="G19" sqref="G19"/>
    </sheetView>
  </sheetViews>
  <sheetFormatPr defaultRowHeight="15" x14ac:dyDescent="0.25"/>
  <cols>
    <col min="1" max="1" width="9.140625" customWidth="1"/>
    <col min="2" max="2" width="14" customWidth="1"/>
    <col min="3" max="3" width="11" style="5" customWidth="1"/>
    <col min="4" max="4" width="15.710937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9" max="9" width="11" customWidth="1"/>
    <col min="10" max="10" width="11.28515625" customWidth="1"/>
    <col min="11" max="11" width="16.42578125" customWidth="1"/>
    <col min="12" max="12" width="24" customWidth="1"/>
    <col min="13" max="13" width="11.28515625" customWidth="1"/>
    <col min="16" max="16" width="14.85546875" customWidth="1"/>
    <col min="23" max="23" width="12.7109375" customWidth="1"/>
    <col min="24" max="24" width="13.7109375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24</v>
      </c>
      <c r="I2" s="6"/>
      <c r="L2" s="8"/>
      <c r="M2" s="7"/>
      <c r="N2" s="1"/>
      <c r="O2" s="2"/>
    </row>
    <row r="3" spans="2:25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695" t="s">
        <v>0</v>
      </c>
      <c r="C4" s="746"/>
      <c r="D4" s="693" t="s">
        <v>108</v>
      </c>
      <c r="E4" s="695" t="s">
        <v>37</v>
      </c>
      <c r="F4" s="693" t="s">
        <v>36</v>
      </c>
      <c r="G4" s="693" t="s">
        <v>25</v>
      </c>
      <c r="H4" s="693" t="s">
        <v>35</v>
      </c>
      <c r="I4" s="690" t="s">
        <v>22</v>
      </c>
      <c r="J4" s="711"/>
      <c r="K4" s="712"/>
      <c r="L4" s="693" t="s">
        <v>109</v>
      </c>
      <c r="M4" s="686" t="s">
        <v>23</v>
      </c>
      <c r="N4" s="687"/>
      <c r="O4" s="702"/>
      <c r="P4" s="702"/>
      <c r="Q4" s="703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5" s="14" customFormat="1" ht="38.25" customHeight="1" thickBot="1" x14ac:dyDescent="0.3">
      <c r="B5" s="698"/>
      <c r="C5" s="705"/>
      <c r="D5" s="698"/>
      <c r="E5" s="698"/>
      <c r="F5" s="698"/>
      <c r="G5" s="698"/>
      <c r="H5" s="698"/>
      <c r="I5" s="214" t="s">
        <v>26</v>
      </c>
      <c r="J5" s="188" t="s">
        <v>27</v>
      </c>
      <c r="K5" s="214" t="s">
        <v>28</v>
      </c>
      <c r="L5" s="698"/>
      <c r="M5" s="200" t="s">
        <v>29</v>
      </c>
      <c r="N5" s="200" t="s">
        <v>83</v>
      </c>
      <c r="O5" s="200" t="s">
        <v>30</v>
      </c>
      <c r="P5" s="201" t="s">
        <v>84</v>
      </c>
      <c r="Q5" s="200" t="s">
        <v>85</v>
      </c>
      <c r="R5" s="200" t="s">
        <v>31</v>
      </c>
      <c r="S5" s="200" t="s">
        <v>32</v>
      </c>
      <c r="T5" s="200" t="s">
        <v>33</v>
      </c>
      <c r="U5" s="200" t="s">
        <v>34</v>
      </c>
      <c r="V5" s="200" t="s">
        <v>86</v>
      </c>
      <c r="W5" s="200" t="s">
        <v>87</v>
      </c>
      <c r="X5" s="200" t="s">
        <v>88</v>
      </c>
      <c r="Y5" s="577" t="s">
        <v>89</v>
      </c>
    </row>
    <row r="6" spans="2:25" s="14" customFormat="1" ht="39" customHeight="1" x14ac:dyDescent="0.25">
      <c r="B6" s="285" t="s">
        <v>5</v>
      </c>
      <c r="C6" s="205"/>
      <c r="D6" s="167">
        <v>9</v>
      </c>
      <c r="E6" s="167" t="s">
        <v>19</v>
      </c>
      <c r="F6" s="287" t="s">
        <v>164</v>
      </c>
      <c r="G6" s="262">
        <v>100</v>
      </c>
      <c r="H6" s="166"/>
      <c r="I6" s="143">
        <v>2.16</v>
      </c>
      <c r="J6" s="26">
        <v>7.11</v>
      </c>
      <c r="K6" s="27">
        <v>11.61</v>
      </c>
      <c r="L6" s="295">
        <v>121.24</v>
      </c>
      <c r="M6" s="143">
        <v>0.04</v>
      </c>
      <c r="N6" s="26">
        <v>0.05</v>
      </c>
      <c r="O6" s="26">
        <v>7.46</v>
      </c>
      <c r="P6" s="26">
        <v>50</v>
      </c>
      <c r="Q6" s="164">
        <v>0</v>
      </c>
      <c r="R6" s="143">
        <v>29.26</v>
      </c>
      <c r="S6" s="26">
        <v>45.16</v>
      </c>
      <c r="T6" s="26">
        <v>23.95</v>
      </c>
      <c r="U6" s="26">
        <v>1.33</v>
      </c>
      <c r="V6" s="26">
        <v>342.58</v>
      </c>
      <c r="W6" s="26">
        <v>5.96E-3</v>
      </c>
      <c r="X6" s="26">
        <v>1.5900000000000001E-3</v>
      </c>
      <c r="Y6" s="27">
        <v>0.01</v>
      </c>
    </row>
    <row r="7" spans="2:25" s="14" customFormat="1" ht="39" customHeight="1" x14ac:dyDescent="0.25">
      <c r="B7" s="217"/>
      <c r="C7" s="43"/>
      <c r="D7" s="95">
        <v>89</v>
      </c>
      <c r="E7" s="174" t="s">
        <v>63</v>
      </c>
      <c r="F7" s="603" t="s">
        <v>70</v>
      </c>
      <c r="G7" s="95">
        <v>100</v>
      </c>
      <c r="H7" s="604"/>
      <c r="I7" s="605">
        <v>18.399999999999999</v>
      </c>
      <c r="J7" s="34">
        <v>17.5</v>
      </c>
      <c r="K7" s="606">
        <v>3.16</v>
      </c>
      <c r="L7" s="607">
        <v>244</v>
      </c>
      <c r="M7" s="605">
        <v>0.06</v>
      </c>
      <c r="N7" s="301">
        <v>0.13</v>
      </c>
      <c r="O7" s="608">
        <v>1.28</v>
      </c>
      <c r="P7" s="608">
        <v>0</v>
      </c>
      <c r="Q7" s="609">
        <v>0</v>
      </c>
      <c r="R7" s="610">
        <v>18.940000000000001</v>
      </c>
      <c r="S7" s="608">
        <v>181.39</v>
      </c>
      <c r="T7" s="608">
        <v>24.11</v>
      </c>
      <c r="U7" s="608">
        <v>2.7</v>
      </c>
      <c r="V7" s="608">
        <v>329.5</v>
      </c>
      <c r="W7" s="608">
        <v>7.2500000000000004E-3</v>
      </c>
      <c r="X7" s="608">
        <v>3.1E-4</v>
      </c>
      <c r="Y7" s="609">
        <v>0.06</v>
      </c>
    </row>
    <row r="8" spans="2:25" s="14" customFormat="1" ht="39" customHeight="1" x14ac:dyDescent="0.25">
      <c r="B8" s="217"/>
      <c r="C8" s="70"/>
      <c r="D8" s="52">
        <v>253</v>
      </c>
      <c r="E8" s="38" t="s">
        <v>55</v>
      </c>
      <c r="F8" s="50" t="s">
        <v>82</v>
      </c>
      <c r="G8" s="58">
        <v>180</v>
      </c>
      <c r="H8" s="38"/>
      <c r="I8" s="123">
        <v>5.16</v>
      </c>
      <c r="J8" s="16">
        <v>5.08</v>
      </c>
      <c r="K8" s="25">
        <v>22.52</v>
      </c>
      <c r="L8" s="77">
        <v>155.44</v>
      </c>
      <c r="M8" s="123">
        <v>0.13</v>
      </c>
      <c r="N8" s="16">
        <v>7.0000000000000007E-2</v>
      </c>
      <c r="O8" s="16">
        <v>0</v>
      </c>
      <c r="P8" s="16">
        <v>20</v>
      </c>
      <c r="Q8" s="25">
        <v>0.08</v>
      </c>
      <c r="R8" s="123">
        <v>10.42</v>
      </c>
      <c r="S8" s="16">
        <v>113.88</v>
      </c>
      <c r="T8" s="16">
        <v>75.260000000000005</v>
      </c>
      <c r="U8" s="16">
        <v>2.54</v>
      </c>
      <c r="V8" s="16">
        <v>137.78</v>
      </c>
      <c r="W8" s="16">
        <v>1.2700000000000001E-3</v>
      </c>
      <c r="X8" s="16">
        <v>2.2000000000000001E-3</v>
      </c>
      <c r="Y8" s="25">
        <v>0.01</v>
      </c>
    </row>
    <row r="9" spans="2:25" s="24" customFormat="1" ht="39" customHeight="1" x14ac:dyDescent="0.25">
      <c r="B9" s="217"/>
      <c r="C9" s="43"/>
      <c r="D9" s="70">
        <v>160</v>
      </c>
      <c r="E9" s="177" t="s">
        <v>54</v>
      </c>
      <c r="F9" s="179" t="s">
        <v>78</v>
      </c>
      <c r="G9" s="276">
        <v>200</v>
      </c>
      <c r="H9" s="52"/>
      <c r="I9" s="15">
        <v>0.06</v>
      </c>
      <c r="J9" s="16">
        <v>0</v>
      </c>
      <c r="K9" s="17">
        <v>19.25</v>
      </c>
      <c r="L9" s="130">
        <v>76.95</v>
      </c>
      <c r="M9" s="123">
        <v>0</v>
      </c>
      <c r="N9" s="16">
        <v>0</v>
      </c>
      <c r="O9" s="16">
        <v>48</v>
      </c>
      <c r="P9" s="16">
        <v>0</v>
      </c>
      <c r="Q9" s="17">
        <v>0</v>
      </c>
      <c r="R9" s="123">
        <v>4.01</v>
      </c>
      <c r="S9" s="16">
        <v>9.17</v>
      </c>
      <c r="T9" s="16">
        <v>1.33</v>
      </c>
      <c r="U9" s="16">
        <v>0.37</v>
      </c>
      <c r="V9" s="16">
        <v>9.3000000000000007</v>
      </c>
      <c r="W9" s="16">
        <v>0</v>
      </c>
      <c r="X9" s="16">
        <v>0</v>
      </c>
      <c r="Y9" s="25">
        <v>0</v>
      </c>
    </row>
    <row r="10" spans="2:25" s="24" customFormat="1" ht="39" customHeight="1" x14ac:dyDescent="0.25">
      <c r="B10" s="217"/>
      <c r="C10" s="43"/>
      <c r="D10" s="160">
        <v>119</v>
      </c>
      <c r="E10" s="70" t="s">
        <v>13</v>
      </c>
      <c r="F10" s="50" t="s">
        <v>18</v>
      </c>
      <c r="G10" s="58">
        <v>20</v>
      </c>
      <c r="H10" s="38"/>
      <c r="I10" s="123">
        <v>1.52</v>
      </c>
      <c r="J10" s="16">
        <v>0.16</v>
      </c>
      <c r="K10" s="25">
        <v>9.84</v>
      </c>
      <c r="L10" s="77">
        <v>47</v>
      </c>
      <c r="M10" s="123">
        <v>0.02</v>
      </c>
      <c r="N10" s="16">
        <v>0.01</v>
      </c>
      <c r="O10" s="16">
        <v>0</v>
      </c>
      <c r="P10" s="16">
        <v>0</v>
      </c>
      <c r="Q10" s="25">
        <v>0</v>
      </c>
      <c r="R10" s="123">
        <v>4</v>
      </c>
      <c r="S10" s="16">
        <v>13</v>
      </c>
      <c r="T10" s="16">
        <v>2.8</v>
      </c>
      <c r="U10" s="16">
        <v>0.22</v>
      </c>
      <c r="V10" s="16">
        <v>18.600000000000001</v>
      </c>
      <c r="W10" s="16">
        <v>6.4000000000000005E-4</v>
      </c>
      <c r="X10" s="16">
        <v>1.1999999999999999E-3</v>
      </c>
      <c r="Y10" s="25">
        <v>2.9</v>
      </c>
    </row>
    <row r="11" spans="2:25" s="24" customFormat="1" ht="39" customHeight="1" x14ac:dyDescent="0.25">
      <c r="B11" s="217"/>
      <c r="C11" s="43"/>
      <c r="D11" s="52">
        <v>120</v>
      </c>
      <c r="E11" s="52" t="s">
        <v>14</v>
      </c>
      <c r="F11" s="84" t="s">
        <v>12</v>
      </c>
      <c r="G11" s="52">
        <v>20</v>
      </c>
      <c r="H11" s="181"/>
      <c r="I11" s="123">
        <v>1.32</v>
      </c>
      <c r="J11" s="16">
        <v>0.24</v>
      </c>
      <c r="K11" s="25">
        <v>8.0399999999999991</v>
      </c>
      <c r="L11" s="296">
        <v>39.6</v>
      </c>
      <c r="M11" s="123">
        <v>0.03</v>
      </c>
      <c r="N11" s="15">
        <v>0.02</v>
      </c>
      <c r="O11" s="16">
        <v>0</v>
      </c>
      <c r="P11" s="16">
        <v>0</v>
      </c>
      <c r="Q11" s="25">
        <v>0</v>
      </c>
      <c r="R11" s="123">
        <v>5.8</v>
      </c>
      <c r="S11" s="16">
        <v>30</v>
      </c>
      <c r="T11" s="16">
        <v>9.4</v>
      </c>
      <c r="U11" s="16">
        <v>0.78</v>
      </c>
      <c r="V11" s="16">
        <v>47</v>
      </c>
      <c r="W11" s="16">
        <v>8.0000000000000004E-4</v>
      </c>
      <c r="X11" s="16">
        <v>1.1000000000000001E-3</v>
      </c>
      <c r="Y11" s="25">
        <v>1.2E-2</v>
      </c>
    </row>
    <row r="12" spans="2:25" s="24" customFormat="1" ht="39" customHeight="1" x14ac:dyDescent="0.25">
      <c r="B12" s="217"/>
      <c r="C12" s="43"/>
      <c r="D12" s="58"/>
      <c r="E12" s="38"/>
      <c r="F12" s="65" t="s">
        <v>20</v>
      </c>
      <c r="G12" s="118">
        <f>SUM(G6:G11)</f>
        <v>620</v>
      </c>
      <c r="H12" s="121"/>
      <c r="I12" s="81">
        <f t="shared" ref="I12:Y12" si="0">SUM(I6:I11)</f>
        <v>28.619999999999997</v>
      </c>
      <c r="J12" s="22">
        <f t="shared" si="0"/>
        <v>30.089999999999996</v>
      </c>
      <c r="K12" s="29">
        <f t="shared" si="0"/>
        <v>74.419999999999987</v>
      </c>
      <c r="L12" s="52">
        <f>SUM(L6:L11)</f>
        <v>684.23000000000013</v>
      </c>
      <c r="M12" s="81">
        <f t="shared" si="0"/>
        <v>0.28000000000000003</v>
      </c>
      <c r="N12" s="22">
        <f t="shared" si="0"/>
        <v>0.28000000000000003</v>
      </c>
      <c r="O12" s="22">
        <f t="shared" si="0"/>
        <v>56.74</v>
      </c>
      <c r="P12" s="22">
        <f t="shared" si="0"/>
        <v>70</v>
      </c>
      <c r="Q12" s="116">
        <f t="shared" si="0"/>
        <v>0.08</v>
      </c>
      <c r="R12" s="81">
        <f t="shared" si="0"/>
        <v>72.429999999999993</v>
      </c>
      <c r="S12" s="22">
        <f t="shared" si="0"/>
        <v>392.59999999999997</v>
      </c>
      <c r="T12" s="22">
        <f t="shared" si="0"/>
        <v>136.85</v>
      </c>
      <c r="U12" s="22">
        <f t="shared" si="0"/>
        <v>7.94</v>
      </c>
      <c r="V12" s="22">
        <f t="shared" si="0"/>
        <v>884.75999999999988</v>
      </c>
      <c r="W12" s="22">
        <f t="shared" si="0"/>
        <v>1.592E-2</v>
      </c>
      <c r="X12" s="22">
        <f t="shared" si="0"/>
        <v>6.4000000000000003E-3</v>
      </c>
      <c r="Y12" s="29">
        <f t="shared" si="0"/>
        <v>2.992</v>
      </c>
    </row>
    <row r="13" spans="2:25" s="24" customFormat="1" ht="39" customHeight="1" thickBot="1" x14ac:dyDescent="0.3">
      <c r="B13" s="217"/>
      <c r="C13" s="171"/>
      <c r="D13" s="220"/>
      <c r="E13" s="112"/>
      <c r="F13" s="219" t="s">
        <v>21</v>
      </c>
      <c r="G13" s="55"/>
      <c r="H13" s="112"/>
      <c r="I13" s="344"/>
      <c r="J13" s="345"/>
      <c r="K13" s="339"/>
      <c r="L13" s="351">
        <f>L12/27.2</f>
        <v>25.155514705882357</v>
      </c>
      <c r="M13" s="344"/>
      <c r="N13" s="345"/>
      <c r="O13" s="345"/>
      <c r="P13" s="345"/>
      <c r="Q13" s="644"/>
      <c r="R13" s="344"/>
      <c r="S13" s="345"/>
      <c r="T13" s="345"/>
      <c r="U13" s="345"/>
      <c r="V13" s="345"/>
      <c r="W13" s="345"/>
      <c r="X13" s="345"/>
      <c r="Y13" s="339"/>
    </row>
    <row r="14" spans="2:25" s="14" customFormat="1" ht="39" customHeight="1" x14ac:dyDescent="0.25">
      <c r="B14" s="238" t="s">
        <v>6</v>
      </c>
      <c r="C14" s="205"/>
      <c r="D14" s="54">
        <v>13</v>
      </c>
      <c r="E14" s="54" t="s">
        <v>7</v>
      </c>
      <c r="F14" s="645" t="s">
        <v>126</v>
      </c>
      <c r="G14" s="54">
        <v>100</v>
      </c>
      <c r="H14" s="646"/>
      <c r="I14" s="173">
        <v>1.86</v>
      </c>
      <c r="J14" s="424">
        <v>7.12</v>
      </c>
      <c r="K14" s="580">
        <v>10.039999999999999</v>
      </c>
      <c r="L14" s="579">
        <v>114.37</v>
      </c>
      <c r="M14" s="173">
        <v>0.05</v>
      </c>
      <c r="N14" s="424">
        <v>0.06</v>
      </c>
      <c r="O14" s="424">
        <v>5.48</v>
      </c>
      <c r="P14" s="424">
        <v>760</v>
      </c>
      <c r="Q14" s="426">
        <v>0</v>
      </c>
      <c r="R14" s="427">
        <v>24.08</v>
      </c>
      <c r="S14" s="424">
        <v>49.59</v>
      </c>
      <c r="T14" s="424">
        <v>30.7</v>
      </c>
      <c r="U14" s="424">
        <v>0.9</v>
      </c>
      <c r="V14" s="424">
        <v>269.62</v>
      </c>
      <c r="W14" s="424">
        <v>4.0000000000000001E-3</v>
      </c>
      <c r="X14" s="424">
        <v>1E-3</v>
      </c>
      <c r="Y14" s="426">
        <v>0.03</v>
      </c>
    </row>
    <row r="15" spans="2:25" s="14" customFormat="1" ht="39" customHeight="1" x14ac:dyDescent="0.25">
      <c r="B15" s="239"/>
      <c r="C15" s="43"/>
      <c r="D15" s="52">
        <v>41</v>
      </c>
      <c r="E15" s="58" t="s">
        <v>8</v>
      </c>
      <c r="F15" s="74" t="s">
        <v>64</v>
      </c>
      <c r="G15" s="100">
        <v>250</v>
      </c>
      <c r="H15" s="38"/>
      <c r="I15" s="110">
        <v>8.33</v>
      </c>
      <c r="J15" s="32">
        <v>6.89</v>
      </c>
      <c r="K15" s="86">
        <v>10.94</v>
      </c>
      <c r="L15" s="160">
        <v>139.47</v>
      </c>
      <c r="M15" s="110">
        <v>0.09</v>
      </c>
      <c r="N15" s="87">
        <v>0.08</v>
      </c>
      <c r="O15" s="32">
        <v>3.44</v>
      </c>
      <c r="P15" s="32">
        <v>140</v>
      </c>
      <c r="Q15" s="86">
        <v>0</v>
      </c>
      <c r="R15" s="110">
        <v>28.67</v>
      </c>
      <c r="S15" s="32">
        <v>122.21</v>
      </c>
      <c r="T15" s="32">
        <v>27.63</v>
      </c>
      <c r="U15" s="32">
        <v>1.73</v>
      </c>
      <c r="V15" s="32">
        <v>374.73</v>
      </c>
      <c r="W15" s="32">
        <v>5.3800000000000002E-3</v>
      </c>
      <c r="X15" s="32">
        <v>2.3500000000000001E-3</v>
      </c>
      <c r="Y15" s="86">
        <v>0.04</v>
      </c>
    </row>
    <row r="16" spans="2:25" s="14" customFormat="1" ht="39" customHeight="1" x14ac:dyDescent="0.25">
      <c r="B16" s="324"/>
      <c r="C16" s="475" t="s">
        <v>147</v>
      </c>
      <c r="D16" s="475">
        <v>259</v>
      </c>
      <c r="E16" s="476" t="s">
        <v>9</v>
      </c>
      <c r="F16" s="599" t="s">
        <v>175</v>
      </c>
      <c r="G16" s="647">
        <v>105</v>
      </c>
      <c r="H16" s="516"/>
      <c r="I16" s="638">
        <v>12.38</v>
      </c>
      <c r="J16" s="639">
        <v>10.59</v>
      </c>
      <c r="K16" s="548">
        <v>16.84</v>
      </c>
      <c r="L16" s="640">
        <v>167.46</v>
      </c>
      <c r="M16" s="638">
        <v>0.04</v>
      </c>
      <c r="N16" s="639">
        <v>0.06</v>
      </c>
      <c r="O16" s="639">
        <v>2.88</v>
      </c>
      <c r="P16" s="639">
        <v>70</v>
      </c>
      <c r="Q16" s="684">
        <v>0.02</v>
      </c>
      <c r="R16" s="638">
        <v>12.7</v>
      </c>
      <c r="S16" s="639">
        <v>145.38999999999999</v>
      </c>
      <c r="T16" s="639">
        <v>71.95</v>
      </c>
      <c r="U16" s="639">
        <v>1.22</v>
      </c>
      <c r="V16" s="639">
        <v>105.04</v>
      </c>
      <c r="W16" s="639">
        <v>6.4000000000000003E-3</v>
      </c>
      <c r="X16" s="639">
        <v>7.1000000000000002E-4</v>
      </c>
      <c r="Y16" s="548">
        <v>0.12</v>
      </c>
    </row>
    <row r="17" spans="2:25" s="14" customFormat="1" ht="39" customHeight="1" x14ac:dyDescent="0.25">
      <c r="B17" s="324"/>
      <c r="C17" s="529" t="s">
        <v>152</v>
      </c>
      <c r="D17" s="467">
        <v>270</v>
      </c>
      <c r="E17" s="500" t="s">
        <v>9</v>
      </c>
      <c r="F17" s="661" t="s">
        <v>182</v>
      </c>
      <c r="G17" s="467">
        <v>100</v>
      </c>
      <c r="H17" s="584"/>
      <c r="I17" s="474">
        <v>26.7</v>
      </c>
      <c r="J17" s="471">
        <v>22.04</v>
      </c>
      <c r="K17" s="472">
        <v>1.78</v>
      </c>
      <c r="L17" s="662">
        <v>310.19</v>
      </c>
      <c r="M17" s="470">
        <v>0.1</v>
      </c>
      <c r="N17" s="470">
        <v>0.19</v>
      </c>
      <c r="O17" s="471">
        <v>2.06</v>
      </c>
      <c r="P17" s="471">
        <v>50</v>
      </c>
      <c r="Q17" s="602">
        <v>0.01</v>
      </c>
      <c r="R17" s="474">
        <v>26.23</v>
      </c>
      <c r="S17" s="471">
        <v>214.68</v>
      </c>
      <c r="T17" s="471">
        <v>27.73</v>
      </c>
      <c r="U17" s="471">
        <v>1.86</v>
      </c>
      <c r="V17" s="471">
        <v>334.17</v>
      </c>
      <c r="W17" s="471">
        <v>5.9800000000000001E-3</v>
      </c>
      <c r="X17" s="471">
        <v>3.2000000000000003E-4</v>
      </c>
      <c r="Y17" s="472">
        <v>0.17</v>
      </c>
    </row>
    <row r="18" spans="2:25" s="14" customFormat="1" ht="39" customHeight="1" x14ac:dyDescent="0.25">
      <c r="B18" s="244"/>
      <c r="C18" s="43"/>
      <c r="D18" s="52">
        <v>53</v>
      </c>
      <c r="E18" s="38" t="s">
        <v>55</v>
      </c>
      <c r="F18" s="50" t="s">
        <v>52</v>
      </c>
      <c r="G18" s="52">
        <v>180</v>
      </c>
      <c r="H18" s="38"/>
      <c r="I18" s="110">
        <v>4.01</v>
      </c>
      <c r="J18" s="32">
        <v>5.89</v>
      </c>
      <c r="K18" s="86">
        <v>40.72</v>
      </c>
      <c r="L18" s="88">
        <v>229.79</v>
      </c>
      <c r="M18" s="110">
        <v>0.04</v>
      </c>
      <c r="N18" s="87">
        <v>0.03</v>
      </c>
      <c r="O18" s="32">
        <v>0</v>
      </c>
      <c r="P18" s="32">
        <v>20</v>
      </c>
      <c r="Q18" s="86">
        <v>0.11</v>
      </c>
      <c r="R18" s="110">
        <v>7.55</v>
      </c>
      <c r="S18" s="32">
        <v>80.81</v>
      </c>
      <c r="T18" s="294">
        <v>26.19</v>
      </c>
      <c r="U18" s="32">
        <v>0.55000000000000004</v>
      </c>
      <c r="V18" s="32">
        <v>51.93</v>
      </c>
      <c r="W18" s="32">
        <v>7.6000000000000004E-4</v>
      </c>
      <c r="X18" s="32">
        <v>8.0000000000000002E-3</v>
      </c>
      <c r="Y18" s="25">
        <v>0.03</v>
      </c>
    </row>
    <row r="19" spans="2:25" s="14" customFormat="1" ht="39" customHeight="1" x14ac:dyDescent="0.25">
      <c r="B19" s="244"/>
      <c r="C19" s="43"/>
      <c r="D19" s="629">
        <v>103</v>
      </c>
      <c r="E19" s="49" t="s">
        <v>17</v>
      </c>
      <c r="F19" s="630" t="s">
        <v>174</v>
      </c>
      <c r="G19" s="51">
        <v>200</v>
      </c>
      <c r="H19" s="115"/>
      <c r="I19" s="613">
        <v>0.11</v>
      </c>
      <c r="J19" s="614">
        <v>0.04</v>
      </c>
      <c r="K19" s="615">
        <v>15.02</v>
      </c>
      <c r="L19" s="631">
        <v>61.6</v>
      </c>
      <c r="M19" s="617">
        <v>0</v>
      </c>
      <c r="N19" s="617">
        <v>0</v>
      </c>
      <c r="O19" s="614">
        <v>2</v>
      </c>
      <c r="P19" s="614">
        <v>0</v>
      </c>
      <c r="Q19" s="619">
        <v>0</v>
      </c>
      <c r="R19" s="613">
        <v>6.73</v>
      </c>
      <c r="S19" s="614">
        <v>5.74</v>
      </c>
      <c r="T19" s="632">
        <v>2.96</v>
      </c>
      <c r="U19" s="614">
        <v>0.2</v>
      </c>
      <c r="V19" s="614">
        <v>46.02</v>
      </c>
      <c r="W19" s="614">
        <v>0</v>
      </c>
      <c r="X19" s="614">
        <v>0.11</v>
      </c>
      <c r="Y19" s="633">
        <v>0</v>
      </c>
    </row>
    <row r="20" spans="2:25" s="14" customFormat="1" ht="39" customHeight="1" x14ac:dyDescent="0.25">
      <c r="B20" s="240"/>
      <c r="C20" s="43"/>
      <c r="D20" s="204">
        <v>119</v>
      </c>
      <c r="E20" s="70" t="s">
        <v>13</v>
      </c>
      <c r="F20" s="83" t="s">
        <v>49</v>
      </c>
      <c r="G20" s="100">
        <v>30</v>
      </c>
      <c r="H20" s="52"/>
      <c r="I20" s="123">
        <v>2.2799999999999998</v>
      </c>
      <c r="J20" s="16">
        <v>0.24</v>
      </c>
      <c r="K20" s="25">
        <v>14.76</v>
      </c>
      <c r="L20" s="77">
        <v>70.5</v>
      </c>
      <c r="M20" s="123">
        <v>0.03</v>
      </c>
      <c r="N20" s="16">
        <v>0.01</v>
      </c>
      <c r="O20" s="16">
        <v>0</v>
      </c>
      <c r="P20" s="16">
        <v>0</v>
      </c>
      <c r="Q20" s="25">
        <v>0</v>
      </c>
      <c r="R20" s="123">
        <v>6</v>
      </c>
      <c r="S20" s="16">
        <v>19.5</v>
      </c>
      <c r="T20" s="16">
        <v>4.2</v>
      </c>
      <c r="U20" s="16">
        <v>0.33</v>
      </c>
      <c r="V20" s="16">
        <v>27.9</v>
      </c>
      <c r="W20" s="16">
        <v>1.8E-3</v>
      </c>
      <c r="X20" s="16">
        <v>1E-4</v>
      </c>
      <c r="Y20" s="25">
        <v>4.3499999999999996</v>
      </c>
    </row>
    <row r="21" spans="2:25" s="14" customFormat="1" ht="39" customHeight="1" x14ac:dyDescent="0.25">
      <c r="B21" s="240"/>
      <c r="C21" s="43"/>
      <c r="D21" s="52">
        <v>120</v>
      </c>
      <c r="E21" s="70" t="s">
        <v>14</v>
      </c>
      <c r="F21" s="50" t="s">
        <v>12</v>
      </c>
      <c r="G21" s="52">
        <v>20</v>
      </c>
      <c r="H21" s="181"/>
      <c r="I21" s="123">
        <v>1.32</v>
      </c>
      <c r="J21" s="16">
        <v>0.24</v>
      </c>
      <c r="K21" s="25">
        <v>8.0399999999999991</v>
      </c>
      <c r="L21" s="175">
        <v>39.6</v>
      </c>
      <c r="M21" s="123">
        <v>0.03</v>
      </c>
      <c r="N21" s="15">
        <v>0.02</v>
      </c>
      <c r="O21" s="16">
        <v>0</v>
      </c>
      <c r="P21" s="16">
        <v>0</v>
      </c>
      <c r="Q21" s="25">
        <v>0</v>
      </c>
      <c r="R21" s="123">
        <v>5.8</v>
      </c>
      <c r="S21" s="16">
        <v>30</v>
      </c>
      <c r="T21" s="16">
        <v>9.4</v>
      </c>
      <c r="U21" s="16">
        <v>0.78</v>
      </c>
      <c r="V21" s="16">
        <v>47</v>
      </c>
      <c r="W21" s="16">
        <v>8.0000000000000004E-4</v>
      </c>
      <c r="X21" s="16">
        <v>1.1000000000000001E-3</v>
      </c>
      <c r="Y21" s="25">
        <v>1.2E-2</v>
      </c>
    </row>
    <row r="22" spans="2:25" s="14" customFormat="1" ht="39" customHeight="1" x14ac:dyDescent="0.25">
      <c r="B22" s="240"/>
      <c r="C22" s="475" t="s">
        <v>147</v>
      </c>
      <c r="D22" s="499"/>
      <c r="E22" s="476"/>
      <c r="F22" s="483" t="s">
        <v>20</v>
      </c>
      <c r="G22" s="476">
        <f>G14+G15+G16+G18+G19+G20+G21</f>
        <v>885</v>
      </c>
      <c r="H22" s="475"/>
      <c r="I22" s="484">
        <f t="shared" ref="I22:Y22" si="1">I14+I15+I16+I18+I19+I20+I21</f>
        <v>30.29</v>
      </c>
      <c r="J22" s="479">
        <f t="shared" si="1"/>
        <v>31.009999999999998</v>
      </c>
      <c r="K22" s="480">
        <f t="shared" si="1"/>
        <v>116.35999999999999</v>
      </c>
      <c r="L22" s="485">
        <f t="shared" si="1"/>
        <v>822.79000000000008</v>
      </c>
      <c r="M22" s="482">
        <f t="shared" si="1"/>
        <v>0.28000000000000003</v>
      </c>
      <c r="N22" s="479">
        <f t="shared" si="1"/>
        <v>0.26</v>
      </c>
      <c r="O22" s="479">
        <f t="shared" si="1"/>
        <v>13.8</v>
      </c>
      <c r="P22" s="479">
        <f t="shared" si="1"/>
        <v>990</v>
      </c>
      <c r="Q22" s="480">
        <f t="shared" si="1"/>
        <v>0.13</v>
      </c>
      <c r="R22" s="482">
        <f t="shared" si="1"/>
        <v>91.53</v>
      </c>
      <c r="S22" s="479">
        <f t="shared" si="1"/>
        <v>453.24</v>
      </c>
      <c r="T22" s="479">
        <f t="shared" si="1"/>
        <v>173.03</v>
      </c>
      <c r="U22" s="479">
        <f t="shared" si="1"/>
        <v>5.71</v>
      </c>
      <c r="V22" s="479">
        <f t="shared" si="1"/>
        <v>922.2399999999999</v>
      </c>
      <c r="W22" s="479">
        <f t="shared" si="1"/>
        <v>1.9139999999999997E-2</v>
      </c>
      <c r="X22" s="479">
        <f t="shared" si="1"/>
        <v>0.12326000000000001</v>
      </c>
      <c r="Y22" s="480">
        <f t="shared" si="1"/>
        <v>4.581999999999999</v>
      </c>
    </row>
    <row r="23" spans="2:25" s="14" customFormat="1" ht="39" customHeight="1" x14ac:dyDescent="0.25">
      <c r="B23" s="240"/>
      <c r="C23" s="475" t="s">
        <v>147</v>
      </c>
      <c r="D23" s="499"/>
      <c r="E23" s="476"/>
      <c r="F23" s="483" t="s">
        <v>21</v>
      </c>
      <c r="G23" s="476"/>
      <c r="H23" s="475"/>
      <c r="I23" s="484"/>
      <c r="J23" s="479"/>
      <c r="K23" s="480"/>
      <c r="L23" s="485">
        <f>L22/27.2</f>
        <v>30.24963235294118</v>
      </c>
      <c r="M23" s="482"/>
      <c r="N23" s="479"/>
      <c r="O23" s="479"/>
      <c r="P23" s="479"/>
      <c r="Q23" s="480"/>
      <c r="R23" s="482"/>
      <c r="S23" s="479"/>
      <c r="T23" s="479"/>
      <c r="U23" s="479"/>
      <c r="V23" s="479"/>
      <c r="W23" s="479"/>
      <c r="X23" s="479"/>
      <c r="Y23" s="480"/>
    </row>
    <row r="24" spans="2:25" s="14" customFormat="1" ht="39" customHeight="1" x14ac:dyDescent="0.25">
      <c r="B24" s="240"/>
      <c r="C24" s="467" t="s">
        <v>148</v>
      </c>
      <c r="D24" s="500"/>
      <c r="E24" s="468"/>
      <c r="F24" s="487" t="s">
        <v>20</v>
      </c>
      <c r="G24" s="488">
        <f>G14+G15+G17+G18+G19+G20+G21</f>
        <v>880</v>
      </c>
      <c r="H24" s="489"/>
      <c r="I24" s="488">
        <f t="shared" ref="I24:Y24" si="2">I14+I15+I17+I18+I19+I20+I21</f>
        <v>44.61</v>
      </c>
      <c r="J24" s="490">
        <f t="shared" si="2"/>
        <v>42.46</v>
      </c>
      <c r="K24" s="491">
        <f t="shared" si="2"/>
        <v>101.30000000000001</v>
      </c>
      <c r="L24" s="489">
        <f t="shared" si="2"/>
        <v>965.52</v>
      </c>
      <c r="M24" s="492">
        <f t="shared" si="2"/>
        <v>0.34000000000000008</v>
      </c>
      <c r="N24" s="490">
        <f t="shared" si="2"/>
        <v>0.39</v>
      </c>
      <c r="O24" s="490">
        <f t="shared" si="2"/>
        <v>12.98</v>
      </c>
      <c r="P24" s="490">
        <f t="shared" si="2"/>
        <v>970</v>
      </c>
      <c r="Q24" s="491">
        <f t="shared" si="2"/>
        <v>0.12</v>
      </c>
      <c r="R24" s="492">
        <f t="shared" si="2"/>
        <v>105.06</v>
      </c>
      <c r="S24" s="490">
        <f t="shared" si="2"/>
        <v>522.53</v>
      </c>
      <c r="T24" s="490">
        <f t="shared" si="2"/>
        <v>128.81</v>
      </c>
      <c r="U24" s="490">
        <f t="shared" si="2"/>
        <v>6.3500000000000005</v>
      </c>
      <c r="V24" s="490">
        <f t="shared" si="2"/>
        <v>1151.3700000000001</v>
      </c>
      <c r="W24" s="490">
        <f t="shared" si="2"/>
        <v>1.8719999999999997E-2</v>
      </c>
      <c r="X24" s="490">
        <f t="shared" si="2"/>
        <v>0.12287000000000001</v>
      </c>
      <c r="Y24" s="491">
        <f t="shared" si="2"/>
        <v>4.6319999999999988</v>
      </c>
    </row>
    <row r="25" spans="2:25" s="14" customFormat="1" ht="39" customHeight="1" thickBot="1" x14ac:dyDescent="0.3">
      <c r="B25" s="241"/>
      <c r="C25" s="493" t="s">
        <v>148</v>
      </c>
      <c r="D25" s="501"/>
      <c r="E25" s="637"/>
      <c r="F25" s="495" t="s">
        <v>21</v>
      </c>
      <c r="G25" s="594"/>
      <c r="H25" s="493"/>
      <c r="I25" s="595"/>
      <c r="J25" s="596"/>
      <c r="K25" s="597"/>
      <c r="L25" s="498">
        <f>L24/27.2</f>
        <v>35.497058823529414</v>
      </c>
      <c r="M25" s="598"/>
      <c r="N25" s="596"/>
      <c r="O25" s="596"/>
      <c r="P25" s="596"/>
      <c r="Q25" s="597"/>
      <c r="R25" s="598"/>
      <c r="S25" s="596"/>
      <c r="T25" s="596"/>
      <c r="U25" s="596"/>
      <c r="V25" s="596"/>
      <c r="W25" s="596"/>
      <c r="X25" s="596"/>
      <c r="Y25" s="597"/>
    </row>
    <row r="26" spans="2:25" x14ac:dyDescent="0.2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125"/>
      <c r="C27" s="146"/>
      <c r="D27" s="146"/>
      <c r="E27" s="11"/>
      <c r="F27" s="18"/>
      <c r="G27" s="19"/>
      <c r="H27" s="11"/>
      <c r="I27" s="11"/>
      <c r="J27" s="11"/>
      <c r="K27" s="11"/>
    </row>
    <row r="28" spans="2:25" ht="18.75" x14ac:dyDescent="0.25">
      <c r="E28" s="11"/>
      <c r="F28" s="18"/>
      <c r="G28" s="19"/>
      <c r="H28" s="11"/>
      <c r="I28" s="11"/>
      <c r="J28" s="11"/>
      <c r="K28" s="11"/>
    </row>
    <row r="29" spans="2:25" ht="18.75" x14ac:dyDescent="0.25">
      <c r="B29" s="502" t="s">
        <v>149</v>
      </c>
      <c r="C29" s="503"/>
      <c r="D29" s="504"/>
      <c r="E29" s="504"/>
      <c r="F29" s="18"/>
      <c r="G29" s="19"/>
      <c r="H29" s="11"/>
      <c r="I29" s="11"/>
      <c r="J29" s="11"/>
      <c r="K29" s="11"/>
    </row>
    <row r="30" spans="2:25" ht="18.75" x14ac:dyDescent="0.25">
      <c r="B30" s="505" t="s">
        <v>150</v>
      </c>
      <c r="C30" s="506"/>
      <c r="D30" s="507"/>
      <c r="E30" s="507"/>
      <c r="F30" s="18"/>
      <c r="G30" s="19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</sheetData>
  <mergeCells count="11">
    <mergeCell ref="G4:G5"/>
    <mergeCell ref="B4:B5"/>
    <mergeCell ref="C4:C5"/>
    <mergeCell ref="D4:D5"/>
    <mergeCell ref="E4:E5"/>
    <mergeCell ref="F4:F5"/>
    <mergeCell ref="H4:H5"/>
    <mergeCell ref="I4:K4"/>
    <mergeCell ref="L4:L5"/>
    <mergeCell ref="M4:Q4"/>
    <mergeCell ref="R4:Y4"/>
  </mergeCell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0" zoomScale="60" zoomScaleNormal="60" workbookViewId="0">
      <selection activeCell="E18" sqref="E18"/>
    </sheetView>
  </sheetViews>
  <sheetFormatPr defaultRowHeight="15" x14ac:dyDescent="0.25"/>
  <cols>
    <col min="2" max="3" width="19.7109375" customWidth="1"/>
    <col min="4" max="4" width="16.140625" style="5" customWidth="1"/>
    <col min="5" max="5" width="22.14062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5.42578125" customWidth="1"/>
    <col min="12" max="12" width="22.85546875" customWidth="1"/>
    <col min="13" max="13" width="11.28515625" customWidth="1"/>
    <col min="22" max="22" width="13.28515625" bestFit="1" customWidth="1"/>
    <col min="23" max="24" width="11.140625" bestFit="1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3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695" t="s">
        <v>0</v>
      </c>
      <c r="C4" s="695"/>
      <c r="D4" s="693" t="s">
        <v>108</v>
      </c>
      <c r="E4" s="695" t="s">
        <v>37</v>
      </c>
      <c r="F4" s="693" t="s">
        <v>36</v>
      </c>
      <c r="G4" s="693" t="s">
        <v>25</v>
      </c>
      <c r="H4" s="693" t="s">
        <v>35</v>
      </c>
      <c r="I4" s="690" t="s">
        <v>22</v>
      </c>
      <c r="J4" s="711"/>
      <c r="K4" s="712"/>
      <c r="L4" s="693" t="s">
        <v>109</v>
      </c>
      <c r="M4" s="686" t="s">
        <v>23</v>
      </c>
      <c r="N4" s="687"/>
      <c r="O4" s="702"/>
      <c r="P4" s="702"/>
      <c r="Q4" s="703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5" s="14" customFormat="1" ht="63.75" customHeight="1" thickBot="1" x14ac:dyDescent="0.3">
      <c r="B5" s="698"/>
      <c r="C5" s="698"/>
      <c r="D5" s="698"/>
      <c r="E5" s="698"/>
      <c r="F5" s="698"/>
      <c r="G5" s="698"/>
      <c r="H5" s="698"/>
      <c r="I5" s="214" t="s">
        <v>26</v>
      </c>
      <c r="J5" s="188" t="s">
        <v>27</v>
      </c>
      <c r="K5" s="214" t="s">
        <v>28</v>
      </c>
      <c r="L5" s="698"/>
      <c r="M5" s="151" t="s">
        <v>29</v>
      </c>
      <c r="N5" s="151" t="s">
        <v>83</v>
      </c>
      <c r="O5" s="151" t="s">
        <v>30</v>
      </c>
      <c r="P5" s="187" t="s">
        <v>84</v>
      </c>
      <c r="Q5" s="188" t="s">
        <v>85</v>
      </c>
      <c r="R5" s="151" t="s">
        <v>31</v>
      </c>
      <c r="S5" s="151" t="s">
        <v>32</v>
      </c>
      <c r="T5" s="151" t="s">
        <v>33</v>
      </c>
      <c r="U5" s="151" t="s">
        <v>34</v>
      </c>
      <c r="V5" s="151" t="s">
        <v>86</v>
      </c>
      <c r="W5" s="151" t="s">
        <v>87</v>
      </c>
      <c r="X5" s="151" t="s">
        <v>88</v>
      </c>
      <c r="Y5" s="188" t="s">
        <v>89</v>
      </c>
    </row>
    <row r="6" spans="2:25" s="14" customFormat="1" ht="39" customHeight="1" x14ac:dyDescent="0.25">
      <c r="B6" s="238" t="s">
        <v>5</v>
      </c>
      <c r="C6" s="205"/>
      <c r="D6" s="167">
        <v>135</v>
      </c>
      <c r="E6" s="63" t="s">
        <v>19</v>
      </c>
      <c r="F6" s="420" t="s">
        <v>140</v>
      </c>
      <c r="G6" s="278">
        <v>100</v>
      </c>
      <c r="H6" s="63"/>
      <c r="I6" s="143">
        <v>2</v>
      </c>
      <c r="J6" s="26">
        <v>9</v>
      </c>
      <c r="K6" s="27">
        <v>8.5399999999999991</v>
      </c>
      <c r="L6" s="210">
        <v>122</v>
      </c>
      <c r="M6" s="143">
        <v>0.02</v>
      </c>
      <c r="N6" s="26">
        <v>0.05</v>
      </c>
      <c r="O6" s="26">
        <v>7</v>
      </c>
      <c r="P6" s="26">
        <v>150</v>
      </c>
      <c r="Q6" s="27">
        <v>0</v>
      </c>
      <c r="R6" s="143">
        <v>41</v>
      </c>
      <c r="S6" s="26">
        <v>37</v>
      </c>
      <c r="T6" s="26">
        <v>15</v>
      </c>
      <c r="U6" s="26">
        <v>0.7</v>
      </c>
      <c r="V6" s="26">
        <v>315</v>
      </c>
      <c r="W6" s="26">
        <v>0</v>
      </c>
      <c r="X6" s="26">
        <v>0</v>
      </c>
      <c r="Y6" s="27">
        <v>0</v>
      </c>
    </row>
    <row r="7" spans="2:25" s="14" customFormat="1" ht="39" customHeight="1" x14ac:dyDescent="0.25">
      <c r="B7" s="217"/>
      <c r="C7" s="521" t="s">
        <v>147</v>
      </c>
      <c r="D7" s="476">
        <v>90</v>
      </c>
      <c r="E7" s="475" t="s">
        <v>66</v>
      </c>
      <c r="F7" s="509" t="s">
        <v>125</v>
      </c>
      <c r="G7" s="515">
        <v>100</v>
      </c>
      <c r="H7" s="475"/>
      <c r="I7" s="510">
        <v>17.23</v>
      </c>
      <c r="J7" s="511">
        <v>16.75</v>
      </c>
      <c r="K7" s="512">
        <v>9.3800000000000008</v>
      </c>
      <c r="L7" s="513">
        <v>258.3</v>
      </c>
      <c r="M7" s="510">
        <v>0.13</v>
      </c>
      <c r="N7" s="511">
        <v>0.12</v>
      </c>
      <c r="O7" s="511">
        <v>0.82</v>
      </c>
      <c r="P7" s="511">
        <v>10</v>
      </c>
      <c r="Q7" s="512">
        <v>0.08</v>
      </c>
      <c r="R7" s="510">
        <v>16.37</v>
      </c>
      <c r="S7" s="511">
        <v>150.15</v>
      </c>
      <c r="T7" s="511">
        <v>20.05</v>
      </c>
      <c r="U7" s="511">
        <v>1.59</v>
      </c>
      <c r="V7" s="511">
        <v>224.38</v>
      </c>
      <c r="W7" s="511">
        <v>3.8E-3</v>
      </c>
      <c r="X7" s="511">
        <v>3.3999999999999998E-3</v>
      </c>
      <c r="Y7" s="512">
        <v>0.08</v>
      </c>
    </row>
    <row r="8" spans="2:25" s="14" customFormat="1" ht="39" customHeight="1" x14ac:dyDescent="0.25">
      <c r="B8" s="217"/>
      <c r="C8" s="521" t="s">
        <v>147</v>
      </c>
      <c r="D8" s="475">
        <v>50</v>
      </c>
      <c r="E8" s="475" t="s">
        <v>55</v>
      </c>
      <c r="F8" s="514" t="s">
        <v>92</v>
      </c>
      <c r="G8" s="515">
        <v>180</v>
      </c>
      <c r="H8" s="475"/>
      <c r="I8" s="517">
        <v>3.94</v>
      </c>
      <c r="J8" s="518">
        <v>9.3699999999999992</v>
      </c>
      <c r="K8" s="519">
        <v>25.88</v>
      </c>
      <c r="L8" s="520">
        <v>204.26</v>
      </c>
      <c r="M8" s="517">
        <v>0.15</v>
      </c>
      <c r="N8" s="518">
        <v>0.14000000000000001</v>
      </c>
      <c r="O8" s="518">
        <v>13.39</v>
      </c>
      <c r="P8" s="518">
        <v>60</v>
      </c>
      <c r="Q8" s="519">
        <v>0.18</v>
      </c>
      <c r="R8" s="517">
        <v>47.81</v>
      </c>
      <c r="S8" s="518">
        <v>108.62</v>
      </c>
      <c r="T8" s="518">
        <v>36.590000000000003</v>
      </c>
      <c r="U8" s="518">
        <v>1.35</v>
      </c>
      <c r="V8" s="518">
        <v>816.43</v>
      </c>
      <c r="W8" s="518">
        <v>9.4000000000000004E-3</v>
      </c>
      <c r="X8" s="518">
        <v>1E-3</v>
      </c>
      <c r="Y8" s="519">
        <v>0.05</v>
      </c>
    </row>
    <row r="9" spans="2:25" s="14" customFormat="1" ht="39" customHeight="1" x14ac:dyDescent="0.25">
      <c r="B9" s="217"/>
      <c r="C9" s="522" t="s">
        <v>152</v>
      </c>
      <c r="D9" s="468">
        <v>86</v>
      </c>
      <c r="E9" s="467" t="s">
        <v>9</v>
      </c>
      <c r="F9" s="523" t="s">
        <v>153</v>
      </c>
      <c r="G9" s="524">
        <v>280</v>
      </c>
      <c r="H9" s="467"/>
      <c r="I9" s="525">
        <v>18.29</v>
      </c>
      <c r="J9" s="526">
        <v>28.47</v>
      </c>
      <c r="K9" s="527">
        <v>28.69</v>
      </c>
      <c r="L9" s="528">
        <v>446.42</v>
      </c>
      <c r="M9" s="525">
        <v>0.55000000000000004</v>
      </c>
      <c r="N9" s="526">
        <v>0.23</v>
      </c>
      <c r="O9" s="526">
        <v>16.22</v>
      </c>
      <c r="P9" s="526">
        <v>20</v>
      </c>
      <c r="Q9" s="527">
        <v>0.36</v>
      </c>
      <c r="R9" s="525">
        <v>36.020000000000003</v>
      </c>
      <c r="S9" s="526">
        <v>248.42</v>
      </c>
      <c r="T9" s="526">
        <v>63.04</v>
      </c>
      <c r="U9" s="526">
        <v>3.28</v>
      </c>
      <c r="V9" s="526">
        <v>11141.28</v>
      </c>
      <c r="W9" s="526">
        <v>8.8900000000000003E-3</v>
      </c>
      <c r="X9" s="526">
        <v>1.6789999999999999E-2</v>
      </c>
      <c r="Y9" s="527">
        <v>0.05</v>
      </c>
    </row>
    <row r="10" spans="2:25" s="14" customFormat="1" ht="39" customHeight="1" x14ac:dyDescent="0.25">
      <c r="B10" s="217"/>
      <c r="C10" s="43"/>
      <c r="D10" s="38">
        <v>98</v>
      </c>
      <c r="E10" s="52" t="s">
        <v>17</v>
      </c>
      <c r="F10" s="74" t="s">
        <v>16</v>
      </c>
      <c r="G10" s="276">
        <v>200</v>
      </c>
      <c r="H10" s="52"/>
      <c r="I10" s="123">
        <v>0.37</v>
      </c>
      <c r="J10" s="16">
        <v>0</v>
      </c>
      <c r="K10" s="25">
        <v>14.85</v>
      </c>
      <c r="L10" s="175">
        <v>59.48</v>
      </c>
      <c r="M10" s="123">
        <v>0</v>
      </c>
      <c r="N10" s="16">
        <v>0</v>
      </c>
      <c r="O10" s="16">
        <v>0</v>
      </c>
      <c r="P10" s="16">
        <v>0</v>
      </c>
      <c r="Q10" s="25">
        <v>0</v>
      </c>
      <c r="R10" s="123">
        <v>0.21</v>
      </c>
      <c r="S10" s="16">
        <v>0</v>
      </c>
      <c r="T10" s="16">
        <v>0</v>
      </c>
      <c r="U10" s="16">
        <v>0.02</v>
      </c>
      <c r="V10" s="16">
        <v>0.2</v>
      </c>
      <c r="W10" s="16">
        <v>0</v>
      </c>
      <c r="X10" s="16">
        <v>0</v>
      </c>
      <c r="Y10" s="86">
        <v>0</v>
      </c>
    </row>
    <row r="11" spans="2:25" s="14" customFormat="1" ht="39" customHeight="1" x14ac:dyDescent="0.25">
      <c r="B11" s="217"/>
      <c r="C11" s="43"/>
      <c r="D11" s="160">
        <v>119</v>
      </c>
      <c r="E11" s="52" t="s">
        <v>13</v>
      </c>
      <c r="F11" s="283" t="s">
        <v>49</v>
      </c>
      <c r="G11" s="276">
        <v>30</v>
      </c>
      <c r="H11" s="52"/>
      <c r="I11" s="123">
        <v>2.2799999999999998</v>
      </c>
      <c r="J11" s="16">
        <v>0.24</v>
      </c>
      <c r="K11" s="25">
        <v>14.76</v>
      </c>
      <c r="L11" s="175">
        <v>70.5</v>
      </c>
      <c r="M11" s="123">
        <v>0.03</v>
      </c>
      <c r="N11" s="16">
        <v>0.01</v>
      </c>
      <c r="O11" s="16">
        <v>0</v>
      </c>
      <c r="P11" s="16">
        <v>0</v>
      </c>
      <c r="Q11" s="25">
        <v>0</v>
      </c>
      <c r="R11" s="123">
        <v>6</v>
      </c>
      <c r="S11" s="16">
        <v>19.5</v>
      </c>
      <c r="T11" s="16">
        <v>4.2</v>
      </c>
      <c r="U11" s="16">
        <v>0.33</v>
      </c>
      <c r="V11" s="16">
        <v>27.9</v>
      </c>
      <c r="W11" s="16">
        <v>1.8E-3</v>
      </c>
      <c r="X11" s="16">
        <v>1E-4</v>
      </c>
      <c r="Y11" s="25">
        <v>4.3499999999999996</v>
      </c>
    </row>
    <row r="12" spans="2:25" s="14" customFormat="1" ht="39" customHeight="1" x14ac:dyDescent="0.25">
      <c r="B12" s="217"/>
      <c r="C12" s="43"/>
      <c r="D12" s="52">
        <v>120</v>
      </c>
      <c r="E12" s="52" t="s">
        <v>14</v>
      </c>
      <c r="F12" s="84" t="s">
        <v>12</v>
      </c>
      <c r="G12" s="70">
        <v>20</v>
      </c>
      <c r="H12" s="307"/>
      <c r="I12" s="123">
        <v>1.32</v>
      </c>
      <c r="J12" s="16">
        <v>0.24</v>
      </c>
      <c r="K12" s="25">
        <v>8.0399999999999991</v>
      </c>
      <c r="L12" s="175">
        <v>39.6</v>
      </c>
      <c r="M12" s="123">
        <v>0.03</v>
      </c>
      <c r="N12" s="15">
        <v>0.02</v>
      </c>
      <c r="O12" s="16">
        <v>0</v>
      </c>
      <c r="P12" s="16">
        <v>0</v>
      </c>
      <c r="Q12" s="25">
        <v>0</v>
      </c>
      <c r="R12" s="123">
        <v>5.8</v>
      </c>
      <c r="S12" s="16">
        <v>30</v>
      </c>
      <c r="T12" s="16">
        <v>9.4</v>
      </c>
      <c r="U12" s="16">
        <v>0.78</v>
      </c>
      <c r="V12" s="16">
        <v>47</v>
      </c>
      <c r="W12" s="16">
        <v>8.0000000000000004E-4</v>
      </c>
      <c r="X12" s="16">
        <v>1.1000000000000001E-3</v>
      </c>
      <c r="Y12" s="25">
        <v>1.2E-2</v>
      </c>
    </row>
    <row r="13" spans="2:25" s="14" customFormat="1" ht="39" customHeight="1" x14ac:dyDescent="0.25">
      <c r="B13" s="217"/>
      <c r="C13" s="508" t="s">
        <v>147</v>
      </c>
      <c r="D13" s="476"/>
      <c r="E13" s="475"/>
      <c r="F13" s="538" t="s">
        <v>20</v>
      </c>
      <c r="G13" s="516">
        <f>G6+G7+G8+G10+G11+G12</f>
        <v>630</v>
      </c>
      <c r="H13" s="539"/>
      <c r="I13" s="482">
        <f t="shared" ref="I13:Y13" si="0">I6+I7+I8+I10+I11+I12</f>
        <v>27.140000000000004</v>
      </c>
      <c r="J13" s="479">
        <f t="shared" si="0"/>
        <v>35.6</v>
      </c>
      <c r="K13" s="480">
        <f t="shared" si="0"/>
        <v>81.449999999999989</v>
      </c>
      <c r="L13" s="540">
        <f t="shared" si="0"/>
        <v>754.14</v>
      </c>
      <c r="M13" s="482">
        <f t="shared" si="0"/>
        <v>0.36</v>
      </c>
      <c r="N13" s="478">
        <f t="shared" si="0"/>
        <v>0.34</v>
      </c>
      <c r="O13" s="479">
        <f t="shared" si="0"/>
        <v>21.21</v>
      </c>
      <c r="P13" s="479">
        <f t="shared" si="0"/>
        <v>220</v>
      </c>
      <c r="Q13" s="480">
        <f t="shared" si="0"/>
        <v>0.26</v>
      </c>
      <c r="R13" s="482">
        <f t="shared" si="0"/>
        <v>117.19</v>
      </c>
      <c r="S13" s="479">
        <f t="shared" si="0"/>
        <v>345.27</v>
      </c>
      <c r="T13" s="479">
        <f t="shared" si="0"/>
        <v>85.240000000000009</v>
      </c>
      <c r="U13" s="479">
        <f t="shared" si="0"/>
        <v>4.7700000000000005</v>
      </c>
      <c r="V13" s="479">
        <f t="shared" si="0"/>
        <v>1430.91</v>
      </c>
      <c r="W13" s="479">
        <f t="shared" si="0"/>
        <v>1.5799999999999998E-2</v>
      </c>
      <c r="X13" s="479">
        <f t="shared" si="0"/>
        <v>5.5999999999999999E-3</v>
      </c>
      <c r="Y13" s="480">
        <f t="shared" si="0"/>
        <v>4.4919999999999991</v>
      </c>
    </row>
    <row r="14" spans="2:25" s="14" customFormat="1" ht="39" customHeight="1" x14ac:dyDescent="0.25">
      <c r="B14" s="217"/>
      <c r="C14" s="508" t="s">
        <v>147</v>
      </c>
      <c r="D14" s="476"/>
      <c r="E14" s="475"/>
      <c r="F14" s="538" t="s">
        <v>21</v>
      </c>
      <c r="G14" s="516"/>
      <c r="H14" s="539"/>
      <c r="I14" s="482"/>
      <c r="J14" s="479"/>
      <c r="K14" s="480"/>
      <c r="L14" s="540">
        <f>L13/27.2</f>
        <v>27.725735294117648</v>
      </c>
      <c r="M14" s="482"/>
      <c r="N14" s="478"/>
      <c r="O14" s="479"/>
      <c r="P14" s="479"/>
      <c r="Q14" s="480"/>
      <c r="R14" s="482"/>
      <c r="S14" s="479"/>
      <c r="T14" s="479"/>
      <c r="U14" s="479"/>
      <c r="V14" s="479"/>
      <c r="W14" s="479"/>
      <c r="X14" s="479"/>
      <c r="Y14" s="480"/>
    </row>
    <row r="15" spans="2:25" s="14" customFormat="1" ht="39" customHeight="1" x14ac:dyDescent="0.25">
      <c r="B15" s="217"/>
      <c r="C15" s="529" t="s">
        <v>152</v>
      </c>
      <c r="D15" s="468"/>
      <c r="E15" s="467"/>
      <c r="F15" s="530" t="s">
        <v>20</v>
      </c>
      <c r="G15" s="531">
        <f>G6+G9+G10+G11+G12</f>
        <v>630</v>
      </c>
      <c r="H15" s="467"/>
      <c r="I15" s="474">
        <f t="shared" ref="I15:Y15" si="1">I6+I9+I10+I11+I12</f>
        <v>24.26</v>
      </c>
      <c r="J15" s="471">
        <f t="shared" si="1"/>
        <v>37.950000000000003</v>
      </c>
      <c r="K15" s="472">
        <f t="shared" si="1"/>
        <v>74.88</v>
      </c>
      <c r="L15" s="532">
        <f t="shared" si="1"/>
        <v>738.00000000000011</v>
      </c>
      <c r="M15" s="474">
        <f t="shared" si="1"/>
        <v>0.63000000000000012</v>
      </c>
      <c r="N15" s="471">
        <f t="shared" si="1"/>
        <v>0.31000000000000005</v>
      </c>
      <c r="O15" s="471">
        <f t="shared" si="1"/>
        <v>23.22</v>
      </c>
      <c r="P15" s="471">
        <f t="shared" si="1"/>
        <v>170</v>
      </c>
      <c r="Q15" s="472">
        <f t="shared" si="1"/>
        <v>0.36</v>
      </c>
      <c r="R15" s="474">
        <f t="shared" si="1"/>
        <v>89.03</v>
      </c>
      <c r="S15" s="471">
        <f t="shared" si="1"/>
        <v>334.91999999999996</v>
      </c>
      <c r="T15" s="471">
        <f t="shared" si="1"/>
        <v>91.64</v>
      </c>
      <c r="U15" s="471">
        <f t="shared" si="1"/>
        <v>5.1099999999999994</v>
      </c>
      <c r="V15" s="471">
        <f t="shared" si="1"/>
        <v>11531.380000000001</v>
      </c>
      <c r="W15" s="471">
        <f t="shared" si="1"/>
        <v>1.149E-2</v>
      </c>
      <c r="X15" s="471">
        <f t="shared" si="1"/>
        <v>1.7989999999999999E-2</v>
      </c>
      <c r="Y15" s="472">
        <f t="shared" si="1"/>
        <v>4.411999999999999</v>
      </c>
    </row>
    <row r="16" spans="2:25" s="14" customFormat="1" ht="39" customHeight="1" thickBot="1" x14ac:dyDescent="0.3">
      <c r="B16" s="217"/>
      <c r="C16" s="529" t="s">
        <v>152</v>
      </c>
      <c r="D16" s="468"/>
      <c r="E16" s="467"/>
      <c r="F16" s="533" t="s">
        <v>21</v>
      </c>
      <c r="G16" s="486"/>
      <c r="H16" s="493"/>
      <c r="I16" s="534"/>
      <c r="J16" s="535"/>
      <c r="K16" s="536"/>
      <c r="L16" s="537">
        <f>L15/27.2</f>
        <v>27.132352941176475</v>
      </c>
      <c r="M16" s="534"/>
      <c r="N16" s="535"/>
      <c r="O16" s="535"/>
      <c r="P16" s="535"/>
      <c r="Q16" s="536"/>
      <c r="R16" s="534"/>
      <c r="S16" s="535"/>
      <c r="T16" s="535"/>
      <c r="U16" s="535"/>
      <c r="V16" s="535"/>
      <c r="W16" s="535"/>
      <c r="X16" s="535"/>
      <c r="Y16" s="536"/>
    </row>
    <row r="17" spans="2:25" s="14" customFormat="1" ht="39" customHeight="1" x14ac:dyDescent="0.25">
      <c r="B17" s="238" t="s">
        <v>6</v>
      </c>
      <c r="C17" s="54"/>
      <c r="D17" s="167">
        <v>172</v>
      </c>
      <c r="E17" s="63" t="s">
        <v>19</v>
      </c>
      <c r="F17" s="443" t="s">
        <v>178</v>
      </c>
      <c r="G17" s="275">
        <v>100</v>
      </c>
      <c r="H17" s="243"/>
      <c r="I17" s="143">
        <v>2.91</v>
      </c>
      <c r="J17" s="26">
        <v>0.18</v>
      </c>
      <c r="K17" s="27">
        <v>5.91</v>
      </c>
      <c r="L17" s="210">
        <v>36</v>
      </c>
      <c r="M17" s="143">
        <v>0.06</v>
      </c>
      <c r="N17" s="26">
        <v>0.04</v>
      </c>
      <c r="O17" s="26">
        <v>4</v>
      </c>
      <c r="P17" s="26">
        <v>30</v>
      </c>
      <c r="Q17" s="27">
        <v>0</v>
      </c>
      <c r="R17" s="143">
        <v>17.600000000000001</v>
      </c>
      <c r="S17" s="26">
        <v>53.94</v>
      </c>
      <c r="T17" s="26">
        <v>18.27</v>
      </c>
      <c r="U17" s="26">
        <v>0.61</v>
      </c>
      <c r="V17" s="26">
        <v>82.17</v>
      </c>
      <c r="W17" s="26">
        <v>6.1599999999999997E-3</v>
      </c>
      <c r="X17" s="26">
        <v>1.67E-3</v>
      </c>
      <c r="Y17" s="27">
        <v>0.04</v>
      </c>
    </row>
    <row r="18" spans="2:25" s="14" customFormat="1" ht="39" customHeight="1" x14ac:dyDescent="0.25">
      <c r="B18" s="239"/>
      <c r="C18" s="51"/>
      <c r="D18" s="58">
        <v>32</v>
      </c>
      <c r="E18" s="70" t="s">
        <v>8</v>
      </c>
      <c r="F18" s="266" t="s">
        <v>47</v>
      </c>
      <c r="G18" s="100">
        <v>250</v>
      </c>
      <c r="H18" s="38"/>
      <c r="I18" s="110">
        <v>7.35</v>
      </c>
      <c r="J18" s="32">
        <v>11.02</v>
      </c>
      <c r="K18" s="86">
        <v>12</v>
      </c>
      <c r="L18" s="160">
        <v>177.75</v>
      </c>
      <c r="M18" s="110">
        <v>0.06</v>
      </c>
      <c r="N18" s="32">
        <v>0.09</v>
      </c>
      <c r="O18" s="32">
        <v>5.3</v>
      </c>
      <c r="P18" s="32">
        <v>160</v>
      </c>
      <c r="Q18" s="86">
        <v>0.09</v>
      </c>
      <c r="R18" s="110">
        <v>41.1</v>
      </c>
      <c r="S18" s="32">
        <v>104.55</v>
      </c>
      <c r="T18" s="32">
        <v>28.42</v>
      </c>
      <c r="U18" s="32">
        <v>1.8</v>
      </c>
      <c r="V18" s="32">
        <v>401</v>
      </c>
      <c r="W18" s="32">
        <v>8.0000000000000002E-3</v>
      </c>
      <c r="X18" s="32">
        <v>0</v>
      </c>
      <c r="Y18" s="86">
        <v>4.4999999999999998E-2</v>
      </c>
    </row>
    <row r="19" spans="2:25" s="14" customFormat="1" ht="39" customHeight="1" x14ac:dyDescent="0.25">
      <c r="B19" s="240"/>
      <c r="C19" s="99"/>
      <c r="D19" s="52">
        <v>269</v>
      </c>
      <c r="E19" s="38" t="s">
        <v>9</v>
      </c>
      <c r="F19" s="67" t="s">
        <v>101</v>
      </c>
      <c r="G19" s="100">
        <v>100</v>
      </c>
      <c r="H19" s="52"/>
      <c r="I19" s="123">
        <v>15.49</v>
      </c>
      <c r="J19" s="16">
        <v>17.98</v>
      </c>
      <c r="K19" s="25">
        <v>5.79</v>
      </c>
      <c r="L19" s="303">
        <v>249.12</v>
      </c>
      <c r="M19" s="130">
        <v>7.0000000000000007E-2</v>
      </c>
      <c r="N19" s="16">
        <v>0.12</v>
      </c>
      <c r="O19" s="16">
        <v>2.48</v>
      </c>
      <c r="P19" s="16">
        <v>40</v>
      </c>
      <c r="Q19" s="25">
        <v>0</v>
      </c>
      <c r="R19" s="123">
        <v>14.24</v>
      </c>
      <c r="S19" s="16">
        <v>125.49</v>
      </c>
      <c r="T19" s="16">
        <v>18.600000000000001</v>
      </c>
      <c r="U19" s="16">
        <v>1.2</v>
      </c>
      <c r="V19" s="16">
        <v>240.39</v>
      </c>
      <c r="W19" s="16">
        <v>3.82E-3</v>
      </c>
      <c r="X19" s="16">
        <v>4.6999999999999999E-4</v>
      </c>
      <c r="Y19" s="25">
        <v>0.1</v>
      </c>
    </row>
    <row r="20" spans="2:25" s="14" customFormat="1" ht="39" customHeight="1" x14ac:dyDescent="0.25">
      <c r="B20" s="240"/>
      <c r="C20" s="99"/>
      <c r="D20" s="58">
        <v>65</v>
      </c>
      <c r="E20" s="38" t="s">
        <v>44</v>
      </c>
      <c r="F20" s="266" t="s">
        <v>48</v>
      </c>
      <c r="G20" s="100">
        <v>180</v>
      </c>
      <c r="H20" s="52"/>
      <c r="I20" s="110">
        <v>8.11</v>
      </c>
      <c r="J20" s="32">
        <v>4.72</v>
      </c>
      <c r="K20" s="86">
        <v>49.54</v>
      </c>
      <c r="L20" s="204">
        <v>272.97000000000003</v>
      </c>
      <c r="M20" s="110">
        <v>0.1</v>
      </c>
      <c r="N20" s="87">
        <v>0.03</v>
      </c>
      <c r="O20" s="32">
        <v>0</v>
      </c>
      <c r="P20" s="32">
        <v>20</v>
      </c>
      <c r="Q20" s="86">
        <v>0.08</v>
      </c>
      <c r="R20" s="110">
        <v>16.25</v>
      </c>
      <c r="S20" s="32">
        <v>61</v>
      </c>
      <c r="T20" s="32">
        <v>10.97</v>
      </c>
      <c r="U20" s="32">
        <v>1.1100000000000001</v>
      </c>
      <c r="V20" s="32">
        <v>87</v>
      </c>
      <c r="W20" s="32">
        <v>1.0499999999999999E-3</v>
      </c>
      <c r="X20" s="32">
        <v>5.0000000000000002E-5</v>
      </c>
      <c r="Y20" s="86">
        <v>0.1</v>
      </c>
    </row>
    <row r="21" spans="2:25" s="14" customFormat="1" ht="39" customHeight="1" x14ac:dyDescent="0.25">
      <c r="B21" s="240"/>
      <c r="C21" s="99"/>
      <c r="D21" s="52">
        <v>114</v>
      </c>
      <c r="E21" s="38" t="s">
        <v>41</v>
      </c>
      <c r="F21" s="67" t="s">
        <v>46</v>
      </c>
      <c r="G21" s="100">
        <v>200</v>
      </c>
      <c r="H21" s="70"/>
      <c r="I21" s="123">
        <v>0</v>
      </c>
      <c r="J21" s="16">
        <v>0</v>
      </c>
      <c r="K21" s="25">
        <v>7.27</v>
      </c>
      <c r="L21" s="122">
        <v>28.73</v>
      </c>
      <c r="M21" s="123">
        <v>0</v>
      </c>
      <c r="N21" s="16">
        <v>0</v>
      </c>
      <c r="O21" s="16">
        <v>0</v>
      </c>
      <c r="P21" s="16">
        <v>0</v>
      </c>
      <c r="Q21" s="25">
        <v>0</v>
      </c>
      <c r="R21" s="123">
        <v>0.26</v>
      </c>
      <c r="S21" s="16">
        <v>0.03</v>
      </c>
      <c r="T21" s="16">
        <v>0.03</v>
      </c>
      <c r="U21" s="16">
        <v>0.02</v>
      </c>
      <c r="V21" s="16">
        <v>0.28999999999999998</v>
      </c>
      <c r="W21" s="16">
        <v>0</v>
      </c>
      <c r="X21" s="16">
        <v>0</v>
      </c>
      <c r="Y21" s="25">
        <v>0</v>
      </c>
    </row>
    <row r="22" spans="2:25" s="14" customFormat="1" ht="39" customHeight="1" x14ac:dyDescent="0.25">
      <c r="B22" s="240"/>
      <c r="C22" s="99"/>
      <c r="D22" s="160">
        <v>119</v>
      </c>
      <c r="E22" s="70" t="s">
        <v>13</v>
      </c>
      <c r="F22" s="50" t="s">
        <v>49</v>
      </c>
      <c r="G22" s="100">
        <v>20</v>
      </c>
      <c r="H22" s="38"/>
      <c r="I22" s="123">
        <v>1.52</v>
      </c>
      <c r="J22" s="16">
        <v>0.16</v>
      </c>
      <c r="K22" s="25">
        <v>9.84</v>
      </c>
      <c r="L22" s="77">
        <v>47</v>
      </c>
      <c r="M22" s="123">
        <v>0.02</v>
      </c>
      <c r="N22" s="16">
        <v>0.01</v>
      </c>
      <c r="O22" s="16">
        <v>0</v>
      </c>
      <c r="P22" s="16">
        <v>0</v>
      </c>
      <c r="Q22" s="25">
        <v>0</v>
      </c>
      <c r="R22" s="123">
        <v>4</v>
      </c>
      <c r="S22" s="16">
        <v>13</v>
      </c>
      <c r="T22" s="16">
        <v>2.8</v>
      </c>
      <c r="U22" s="16">
        <v>0.22</v>
      </c>
      <c r="V22" s="16">
        <v>18.600000000000001</v>
      </c>
      <c r="W22" s="16">
        <v>6.4000000000000005E-4</v>
      </c>
      <c r="X22" s="16">
        <v>1.1999999999999999E-3</v>
      </c>
      <c r="Y22" s="25">
        <v>2.9</v>
      </c>
    </row>
    <row r="23" spans="2:25" s="14" customFormat="1" ht="39" customHeight="1" x14ac:dyDescent="0.25">
      <c r="B23" s="240"/>
      <c r="C23" s="99"/>
      <c r="D23" s="52">
        <v>120</v>
      </c>
      <c r="E23" s="52" t="s">
        <v>14</v>
      </c>
      <c r="F23" s="50" t="s">
        <v>12</v>
      </c>
      <c r="G23" s="52">
        <v>20</v>
      </c>
      <c r="H23" s="181"/>
      <c r="I23" s="123">
        <v>1.32</v>
      </c>
      <c r="J23" s="16">
        <v>0.24</v>
      </c>
      <c r="K23" s="25">
        <v>8.0399999999999991</v>
      </c>
      <c r="L23" s="175">
        <v>39.6</v>
      </c>
      <c r="M23" s="123">
        <v>0.03</v>
      </c>
      <c r="N23" s="16">
        <v>0.02</v>
      </c>
      <c r="O23" s="16">
        <v>0</v>
      </c>
      <c r="P23" s="16">
        <v>0</v>
      </c>
      <c r="Q23" s="25">
        <v>0</v>
      </c>
      <c r="R23" s="123">
        <v>5.8</v>
      </c>
      <c r="S23" s="16">
        <v>30</v>
      </c>
      <c r="T23" s="16">
        <v>9.4</v>
      </c>
      <c r="U23" s="16">
        <v>0.78</v>
      </c>
      <c r="V23" s="16">
        <v>47</v>
      </c>
      <c r="W23" s="16">
        <v>8.0000000000000004E-4</v>
      </c>
      <c r="X23" s="16">
        <v>1.1000000000000001E-3</v>
      </c>
      <c r="Y23" s="25">
        <v>1.2E-2</v>
      </c>
    </row>
    <row r="24" spans="2:25" s="14" customFormat="1" ht="39" customHeight="1" x14ac:dyDescent="0.25">
      <c r="B24" s="240"/>
      <c r="C24" s="99"/>
      <c r="D24" s="198"/>
      <c r="E24" s="162"/>
      <c r="F24" s="135" t="s">
        <v>20</v>
      </c>
      <c r="G24" s="118">
        <f>SUM(G17:G23)</f>
        <v>870</v>
      </c>
      <c r="H24" s="52"/>
      <c r="I24" s="172">
        <f>SUM(I17:I23)</f>
        <v>36.700000000000003</v>
      </c>
      <c r="J24" s="31">
        <f>SUM(J17:J23)</f>
        <v>34.299999999999997</v>
      </c>
      <c r="K24" s="119">
        <f>SUM(K17:K23)</f>
        <v>98.389999999999986</v>
      </c>
      <c r="L24" s="178">
        <f>SUM(L17:L23)</f>
        <v>851.17000000000007</v>
      </c>
      <c r="M24" s="172">
        <f t="shared" ref="M24:Y24" si="2">SUM(M17:M23)</f>
        <v>0.34000000000000008</v>
      </c>
      <c r="N24" s="31">
        <f t="shared" si="2"/>
        <v>0.31000000000000005</v>
      </c>
      <c r="O24" s="31">
        <f t="shared" si="2"/>
        <v>11.780000000000001</v>
      </c>
      <c r="P24" s="31">
        <f t="shared" si="2"/>
        <v>250</v>
      </c>
      <c r="Q24" s="119">
        <f t="shared" si="2"/>
        <v>0.16999999999999998</v>
      </c>
      <c r="R24" s="172">
        <f t="shared" si="2"/>
        <v>99.25</v>
      </c>
      <c r="S24" s="31">
        <f t="shared" si="2"/>
        <v>388.01</v>
      </c>
      <c r="T24" s="31">
        <f t="shared" si="2"/>
        <v>88.49</v>
      </c>
      <c r="U24" s="31">
        <f t="shared" si="2"/>
        <v>5.74</v>
      </c>
      <c r="V24" s="31">
        <f t="shared" si="2"/>
        <v>876.44999999999993</v>
      </c>
      <c r="W24" s="31">
        <f t="shared" si="2"/>
        <v>2.0469999999999999E-2</v>
      </c>
      <c r="X24" s="31">
        <f t="shared" si="2"/>
        <v>4.4900000000000001E-3</v>
      </c>
      <c r="Y24" s="119">
        <f t="shared" si="2"/>
        <v>3.1970000000000001</v>
      </c>
    </row>
    <row r="25" spans="2:25" s="14" customFormat="1" ht="39" customHeight="1" thickBot="1" x14ac:dyDescent="0.3">
      <c r="B25" s="241"/>
      <c r="C25" s="141"/>
      <c r="D25" s="230"/>
      <c r="E25" s="134"/>
      <c r="F25" s="136" t="s">
        <v>21</v>
      </c>
      <c r="G25" s="141"/>
      <c r="H25" s="141"/>
      <c r="I25" s="247"/>
      <c r="J25" s="248"/>
      <c r="K25" s="249"/>
      <c r="L25" s="140">
        <f>L24/27.2</f>
        <v>31.293014705882356</v>
      </c>
      <c r="M25" s="247"/>
      <c r="N25" s="250"/>
      <c r="O25" s="248"/>
      <c r="P25" s="248"/>
      <c r="Q25" s="249"/>
      <c r="R25" s="247"/>
      <c r="S25" s="248"/>
      <c r="T25" s="248"/>
      <c r="U25" s="248"/>
      <c r="V25" s="248"/>
      <c r="W25" s="248"/>
      <c r="X25" s="248"/>
      <c r="Y25" s="249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E27" s="11"/>
      <c r="F27" s="18"/>
      <c r="G27" s="19"/>
      <c r="H27" s="11"/>
      <c r="I27" s="9"/>
      <c r="J27" s="11"/>
      <c r="K27" s="11"/>
    </row>
    <row r="28" spans="2:25" ht="15.75" x14ac:dyDescent="0.25">
      <c r="B28" s="502" t="s">
        <v>149</v>
      </c>
      <c r="C28" s="503"/>
      <c r="D28" s="504"/>
      <c r="E28" s="504"/>
    </row>
    <row r="29" spans="2:25" ht="15.75" x14ac:dyDescent="0.25">
      <c r="B29" s="505" t="s">
        <v>150</v>
      </c>
      <c r="C29" s="506"/>
      <c r="D29" s="507"/>
      <c r="E29" s="507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2"/>
  <sheetViews>
    <sheetView topLeftCell="A7" zoomScale="60" zoomScaleNormal="60" workbookViewId="0">
      <selection activeCell="F18" sqref="F18"/>
    </sheetView>
  </sheetViews>
  <sheetFormatPr defaultRowHeight="15" x14ac:dyDescent="0.25"/>
  <cols>
    <col min="2" max="3" width="20.28515625" customWidth="1"/>
    <col min="4" max="4" width="15.425781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21.85546875" customWidth="1"/>
    <col min="13" max="13" width="11.28515625" customWidth="1"/>
    <col min="15" max="16" width="11.28515625" customWidth="1"/>
    <col min="23" max="23" width="10.7109375" customWidth="1"/>
    <col min="24" max="24" width="15" customWidth="1"/>
  </cols>
  <sheetData>
    <row r="2" spans="2:26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4</v>
      </c>
      <c r="I2" s="6"/>
      <c r="L2" s="8"/>
      <c r="M2" s="7"/>
      <c r="N2" s="1"/>
      <c r="O2" s="2"/>
    </row>
    <row r="3" spans="2:26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4" customFormat="1" ht="21.75" customHeight="1" thickBot="1" x14ac:dyDescent="0.3">
      <c r="B4" s="704" t="s">
        <v>0</v>
      </c>
      <c r="C4" s="704"/>
      <c r="D4" s="693" t="s">
        <v>108</v>
      </c>
      <c r="E4" s="704" t="s">
        <v>37</v>
      </c>
      <c r="F4" s="713" t="s">
        <v>36</v>
      </c>
      <c r="G4" s="720" t="s">
        <v>25</v>
      </c>
      <c r="H4" s="720" t="s">
        <v>35</v>
      </c>
      <c r="I4" s="690" t="s">
        <v>22</v>
      </c>
      <c r="J4" s="711"/>
      <c r="K4" s="712"/>
      <c r="L4" s="693" t="s">
        <v>109</v>
      </c>
      <c r="M4" s="713" t="s">
        <v>23</v>
      </c>
      <c r="N4" s="714"/>
      <c r="O4" s="715"/>
      <c r="P4" s="715"/>
      <c r="Q4" s="716"/>
      <c r="R4" s="713" t="s">
        <v>24</v>
      </c>
      <c r="S4" s="714"/>
      <c r="T4" s="714"/>
      <c r="U4" s="714"/>
      <c r="V4" s="714"/>
      <c r="W4" s="714"/>
      <c r="X4" s="714"/>
      <c r="Y4" s="717"/>
    </row>
    <row r="5" spans="2:26" s="14" customFormat="1" ht="35.25" customHeight="1" thickBot="1" x14ac:dyDescent="0.3">
      <c r="B5" s="705"/>
      <c r="C5" s="718"/>
      <c r="D5" s="698"/>
      <c r="E5" s="705"/>
      <c r="F5" s="719"/>
      <c r="G5" s="705"/>
      <c r="H5" s="705"/>
      <c r="I5" s="357" t="s">
        <v>26</v>
      </c>
      <c r="J5" s="188" t="s">
        <v>27</v>
      </c>
      <c r="K5" s="359" t="s">
        <v>28</v>
      </c>
      <c r="L5" s="698"/>
      <c r="M5" s="361" t="s">
        <v>29</v>
      </c>
      <c r="N5" s="364" t="s">
        <v>83</v>
      </c>
      <c r="O5" s="362" t="s">
        <v>30</v>
      </c>
      <c r="P5" s="360" t="s">
        <v>84</v>
      </c>
      <c r="Q5" s="362" t="s">
        <v>85</v>
      </c>
      <c r="R5" s="357" t="s">
        <v>31</v>
      </c>
      <c r="S5" s="188" t="s">
        <v>32</v>
      </c>
      <c r="T5" s="358" t="s">
        <v>33</v>
      </c>
      <c r="U5" s="188" t="s">
        <v>34</v>
      </c>
      <c r="V5" s="358" t="s">
        <v>86</v>
      </c>
      <c r="W5" s="188" t="s">
        <v>87</v>
      </c>
      <c r="X5" s="358" t="s">
        <v>88</v>
      </c>
      <c r="Y5" s="188" t="s">
        <v>89</v>
      </c>
    </row>
    <row r="6" spans="2:26" s="14" customFormat="1" ht="39" customHeight="1" x14ac:dyDescent="0.25">
      <c r="B6" s="238" t="s">
        <v>5</v>
      </c>
      <c r="C6" s="63"/>
      <c r="D6" s="167">
        <v>24</v>
      </c>
      <c r="E6" s="167" t="s">
        <v>19</v>
      </c>
      <c r="F6" s="287" t="s">
        <v>81</v>
      </c>
      <c r="G6" s="262">
        <v>150</v>
      </c>
      <c r="H6" s="166"/>
      <c r="I6" s="143">
        <v>0.6</v>
      </c>
      <c r="J6" s="26">
        <v>0.6</v>
      </c>
      <c r="K6" s="27">
        <v>14.7</v>
      </c>
      <c r="L6" s="295">
        <v>70.5</v>
      </c>
      <c r="M6" s="143">
        <v>0.05</v>
      </c>
      <c r="N6" s="26">
        <v>0.03</v>
      </c>
      <c r="O6" s="26">
        <v>15</v>
      </c>
      <c r="P6" s="26">
        <v>0</v>
      </c>
      <c r="Q6" s="164">
        <v>0</v>
      </c>
      <c r="R6" s="143">
        <v>24</v>
      </c>
      <c r="S6" s="26">
        <v>16.5</v>
      </c>
      <c r="T6" s="26">
        <v>13.5</v>
      </c>
      <c r="U6" s="26">
        <v>3.3</v>
      </c>
      <c r="V6" s="26">
        <v>417</v>
      </c>
      <c r="W6" s="26">
        <v>3.0000000000000001E-3</v>
      </c>
      <c r="X6" s="26">
        <v>4.4999999999999999E-4</v>
      </c>
      <c r="Y6" s="27">
        <v>0.01</v>
      </c>
    </row>
    <row r="7" spans="2:26" s="14" customFormat="1" ht="39" customHeight="1" x14ac:dyDescent="0.25">
      <c r="B7" s="217"/>
      <c r="C7" s="52"/>
      <c r="D7" s="58">
        <v>145</v>
      </c>
      <c r="E7" s="38" t="s">
        <v>72</v>
      </c>
      <c r="F7" s="456" t="s">
        <v>139</v>
      </c>
      <c r="G7" s="52">
        <v>200</v>
      </c>
      <c r="H7" s="52"/>
      <c r="I7" s="15">
        <v>31.25</v>
      </c>
      <c r="J7" s="16">
        <v>15.36</v>
      </c>
      <c r="K7" s="17">
        <v>45.72</v>
      </c>
      <c r="L7" s="77">
        <v>449.95</v>
      </c>
      <c r="M7" s="123">
        <v>0.09</v>
      </c>
      <c r="N7" s="16">
        <v>0.43</v>
      </c>
      <c r="O7" s="16">
        <v>1.93</v>
      </c>
      <c r="P7" s="16">
        <v>80</v>
      </c>
      <c r="Q7" s="25">
        <v>0.36</v>
      </c>
      <c r="R7" s="15">
        <v>293.08999999999997</v>
      </c>
      <c r="S7" s="16">
        <v>350.06</v>
      </c>
      <c r="T7" s="16">
        <v>44</v>
      </c>
      <c r="U7" s="16">
        <v>1.7</v>
      </c>
      <c r="V7" s="16">
        <v>239.85</v>
      </c>
      <c r="W7" s="16">
        <v>1.0999999999999999E-2</v>
      </c>
      <c r="X7" s="16">
        <v>0.04</v>
      </c>
      <c r="Y7" s="25">
        <v>0.04</v>
      </c>
    </row>
    <row r="8" spans="2:26" s="14" customFormat="1" ht="39" customHeight="1" x14ac:dyDescent="0.25">
      <c r="B8" s="239"/>
      <c r="C8" s="52"/>
      <c r="D8" s="52">
        <v>113</v>
      </c>
      <c r="E8" s="52" t="s">
        <v>4</v>
      </c>
      <c r="F8" s="84" t="s">
        <v>10</v>
      </c>
      <c r="G8" s="52">
        <v>200</v>
      </c>
      <c r="H8" s="181"/>
      <c r="I8" s="123">
        <v>0.04</v>
      </c>
      <c r="J8" s="16">
        <v>0</v>
      </c>
      <c r="K8" s="25">
        <v>7.4</v>
      </c>
      <c r="L8" s="296">
        <v>30.26</v>
      </c>
      <c r="M8" s="123">
        <v>0</v>
      </c>
      <c r="N8" s="15">
        <v>0</v>
      </c>
      <c r="O8" s="16">
        <v>0.8</v>
      </c>
      <c r="P8" s="16">
        <v>0</v>
      </c>
      <c r="Q8" s="25">
        <v>0</v>
      </c>
      <c r="R8" s="15">
        <v>2.02</v>
      </c>
      <c r="S8" s="16">
        <v>0.99</v>
      </c>
      <c r="T8" s="16">
        <v>0.55000000000000004</v>
      </c>
      <c r="U8" s="16">
        <v>0.05</v>
      </c>
      <c r="V8" s="16">
        <v>7.05</v>
      </c>
      <c r="W8" s="16">
        <v>0</v>
      </c>
      <c r="X8" s="16">
        <v>0</v>
      </c>
      <c r="Y8" s="25">
        <v>0</v>
      </c>
    </row>
    <row r="9" spans="2:26" s="14" customFormat="1" ht="39" customHeight="1" x14ac:dyDescent="0.25">
      <c r="B9" s="239"/>
      <c r="C9" s="52"/>
      <c r="D9" s="88">
        <v>121</v>
      </c>
      <c r="E9" s="38" t="s">
        <v>13</v>
      </c>
      <c r="F9" s="252" t="s">
        <v>45</v>
      </c>
      <c r="G9" s="100">
        <v>30</v>
      </c>
      <c r="H9" s="52"/>
      <c r="I9" s="15">
        <v>2.25</v>
      </c>
      <c r="J9" s="16">
        <v>0.87</v>
      </c>
      <c r="K9" s="17">
        <v>14.94</v>
      </c>
      <c r="L9" s="77">
        <v>78.599999999999994</v>
      </c>
      <c r="M9" s="123">
        <v>0.03</v>
      </c>
      <c r="N9" s="15">
        <v>0.01</v>
      </c>
      <c r="O9" s="16">
        <v>0</v>
      </c>
      <c r="P9" s="16">
        <v>0</v>
      </c>
      <c r="Q9" s="25">
        <v>0</v>
      </c>
      <c r="R9" s="15">
        <v>5.7</v>
      </c>
      <c r="S9" s="16">
        <v>19.5</v>
      </c>
      <c r="T9" s="16">
        <v>3.9</v>
      </c>
      <c r="U9" s="16">
        <v>0.36</v>
      </c>
      <c r="V9" s="16">
        <v>27.6</v>
      </c>
      <c r="W9" s="16">
        <v>0</v>
      </c>
      <c r="X9" s="16">
        <v>0</v>
      </c>
      <c r="Y9" s="25">
        <v>0</v>
      </c>
    </row>
    <row r="10" spans="2:26" s="14" customFormat="1" ht="39" customHeight="1" x14ac:dyDescent="0.25">
      <c r="B10" s="239"/>
      <c r="C10" s="51"/>
      <c r="D10" s="57"/>
      <c r="E10" s="49"/>
      <c r="F10" s="253" t="s">
        <v>20</v>
      </c>
      <c r="G10" s="139">
        <f>SUM(G6:G9)</f>
        <v>580</v>
      </c>
      <c r="H10" s="51"/>
      <c r="I10" s="197">
        <f t="shared" ref="I10:Y10" si="0">SUM(I6:I9)</f>
        <v>34.14</v>
      </c>
      <c r="J10" s="13">
        <f t="shared" si="0"/>
        <v>16.829999999999998</v>
      </c>
      <c r="K10" s="338">
        <f t="shared" si="0"/>
        <v>82.76</v>
      </c>
      <c r="L10" s="145">
        <f>SUM(L6:L9)</f>
        <v>629.31000000000006</v>
      </c>
      <c r="M10" s="114">
        <f t="shared" si="0"/>
        <v>0.17</v>
      </c>
      <c r="N10" s="13">
        <f t="shared" si="0"/>
        <v>0.47</v>
      </c>
      <c r="O10" s="13">
        <f t="shared" si="0"/>
        <v>17.73</v>
      </c>
      <c r="P10" s="13">
        <f t="shared" si="0"/>
        <v>80</v>
      </c>
      <c r="Q10" s="30">
        <f t="shared" si="0"/>
        <v>0.36</v>
      </c>
      <c r="R10" s="197">
        <f t="shared" si="0"/>
        <v>324.80999999999995</v>
      </c>
      <c r="S10" s="13">
        <f t="shared" si="0"/>
        <v>387.05</v>
      </c>
      <c r="T10" s="13">
        <f t="shared" si="0"/>
        <v>61.949999999999996</v>
      </c>
      <c r="U10" s="13">
        <f t="shared" si="0"/>
        <v>5.41</v>
      </c>
      <c r="V10" s="13">
        <f t="shared" si="0"/>
        <v>691.5</v>
      </c>
      <c r="W10" s="13">
        <f t="shared" si="0"/>
        <v>1.3999999999999999E-2</v>
      </c>
      <c r="X10" s="13">
        <f t="shared" si="0"/>
        <v>4.045E-2</v>
      </c>
      <c r="Y10" s="30">
        <f t="shared" si="0"/>
        <v>0.05</v>
      </c>
    </row>
    <row r="11" spans="2:26" s="14" customFormat="1" ht="39" customHeight="1" thickBot="1" x14ac:dyDescent="0.3">
      <c r="B11" s="239"/>
      <c r="C11" s="311"/>
      <c r="D11" s="312"/>
      <c r="E11" s="313"/>
      <c r="F11" s="286" t="s">
        <v>21</v>
      </c>
      <c r="G11" s="311"/>
      <c r="H11" s="311"/>
      <c r="I11" s="206"/>
      <c r="J11" s="207"/>
      <c r="K11" s="211"/>
      <c r="L11" s="348">
        <f>L10/27.2</f>
        <v>23.136397058823533</v>
      </c>
      <c r="M11" s="212"/>
      <c r="N11" s="207"/>
      <c r="O11" s="207"/>
      <c r="P11" s="207"/>
      <c r="Q11" s="208"/>
      <c r="R11" s="206"/>
      <c r="S11" s="207"/>
      <c r="T11" s="207"/>
      <c r="U11" s="207"/>
      <c r="V11" s="207"/>
      <c r="W11" s="207"/>
      <c r="X11" s="207"/>
      <c r="Y11" s="208"/>
    </row>
    <row r="12" spans="2:26" s="14" customFormat="1" ht="39" customHeight="1" x14ac:dyDescent="0.25">
      <c r="B12" s="255" t="s">
        <v>6</v>
      </c>
      <c r="C12" s="63"/>
      <c r="D12" s="166">
        <v>137</v>
      </c>
      <c r="E12" s="63" t="s">
        <v>19</v>
      </c>
      <c r="F12" s="453" t="s">
        <v>128</v>
      </c>
      <c r="G12" s="275">
        <v>100</v>
      </c>
      <c r="H12" s="166"/>
      <c r="I12" s="143">
        <v>0.8</v>
      </c>
      <c r="J12" s="26">
        <v>0.2</v>
      </c>
      <c r="K12" s="27">
        <v>7.5</v>
      </c>
      <c r="L12" s="291">
        <v>38</v>
      </c>
      <c r="M12" s="143">
        <v>0.06</v>
      </c>
      <c r="N12" s="282">
        <v>0.03</v>
      </c>
      <c r="O12" s="26">
        <v>38</v>
      </c>
      <c r="P12" s="26">
        <v>10</v>
      </c>
      <c r="Q12" s="27">
        <v>0</v>
      </c>
      <c r="R12" s="282">
        <v>35</v>
      </c>
      <c r="S12" s="26">
        <v>17</v>
      </c>
      <c r="T12" s="26">
        <v>11</v>
      </c>
      <c r="U12" s="26">
        <v>0.1</v>
      </c>
      <c r="V12" s="26">
        <v>155</v>
      </c>
      <c r="W12" s="26">
        <v>3.0000000000000001E-5</v>
      </c>
      <c r="X12" s="26">
        <v>1E-4</v>
      </c>
      <c r="Y12" s="27">
        <v>0.15</v>
      </c>
      <c r="Z12" s="24"/>
    </row>
    <row r="13" spans="2:26" s="14" customFormat="1" ht="39" customHeight="1" x14ac:dyDescent="0.25">
      <c r="B13" s="60"/>
      <c r="C13" s="43"/>
      <c r="D13" s="58">
        <v>138</v>
      </c>
      <c r="E13" s="70" t="s">
        <v>8</v>
      </c>
      <c r="F13" s="252" t="s">
        <v>179</v>
      </c>
      <c r="G13" s="100">
        <v>250</v>
      </c>
      <c r="H13" s="38"/>
      <c r="I13" s="110">
        <v>7.54</v>
      </c>
      <c r="J13" s="32">
        <v>7.98</v>
      </c>
      <c r="K13" s="86">
        <v>13.96</v>
      </c>
      <c r="L13" s="160">
        <v>158.08000000000001</v>
      </c>
      <c r="M13" s="110">
        <v>0.09</v>
      </c>
      <c r="N13" s="32">
        <v>0.1</v>
      </c>
      <c r="O13" s="32">
        <v>7.16</v>
      </c>
      <c r="P13" s="32">
        <v>150</v>
      </c>
      <c r="Q13" s="33">
        <v>0.03</v>
      </c>
      <c r="R13" s="110">
        <v>29.44</v>
      </c>
      <c r="S13" s="32">
        <v>110.53</v>
      </c>
      <c r="T13" s="32">
        <v>29.01</v>
      </c>
      <c r="U13" s="32">
        <v>1.59</v>
      </c>
      <c r="V13" s="32">
        <v>514.34</v>
      </c>
      <c r="W13" s="32">
        <v>7.3400000000000002E-3</v>
      </c>
      <c r="X13" s="32">
        <v>3.3E-4</v>
      </c>
      <c r="Y13" s="86">
        <v>0.05</v>
      </c>
      <c r="Z13" s="24"/>
    </row>
    <row r="14" spans="2:26" s="14" customFormat="1" ht="39" customHeight="1" x14ac:dyDescent="0.25">
      <c r="B14" s="60"/>
      <c r="C14" s="508" t="s">
        <v>147</v>
      </c>
      <c r="D14" s="476">
        <v>152</v>
      </c>
      <c r="E14" s="475" t="s">
        <v>66</v>
      </c>
      <c r="F14" s="587" t="s">
        <v>120</v>
      </c>
      <c r="G14" s="588">
        <v>100</v>
      </c>
      <c r="H14" s="516"/>
      <c r="I14" s="510">
        <v>19.16</v>
      </c>
      <c r="J14" s="511">
        <v>16.64</v>
      </c>
      <c r="K14" s="512">
        <v>8.74</v>
      </c>
      <c r="L14" s="657">
        <v>261.98</v>
      </c>
      <c r="M14" s="510">
        <v>0.08</v>
      </c>
      <c r="N14" s="511">
        <v>0.14000000000000001</v>
      </c>
      <c r="O14" s="511">
        <v>0.9</v>
      </c>
      <c r="P14" s="511">
        <v>10</v>
      </c>
      <c r="Q14" s="512">
        <v>0.03</v>
      </c>
      <c r="R14" s="658">
        <v>27.64</v>
      </c>
      <c r="S14" s="511">
        <v>172.63</v>
      </c>
      <c r="T14" s="511">
        <v>22.13</v>
      </c>
      <c r="U14" s="511">
        <v>1.91</v>
      </c>
      <c r="V14" s="511">
        <v>260.82</v>
      </c>
      <c r="W14" s="511">
        <v>6.8999999999999999E-3</v>
      </c>
      <c r="X14" s="511">
        <v>1E-3</v>
      </c>
      <c r="Y14" s="512">
        <v>0.09</v>
      </c>
      <c r="Z14" s="24"/>
    </row>
    <row r="15" spans="2:26" s="14" customFormat="1" ht="39" customHeight="1" x14ac:dyDescent="0.25">
      <c r="B15" s="60"/>
      <c r="C15" s="529" t="s">
        <v>152</v>
      </c>
      <c r="D15" s="500">
        <v>89</v>
      </c>
      <c r="E15" s="467" t="s">
        <v>9</v>
      </c>
      <c r="F15" s="655" t="s">
        <v>70</v>
      </c>
      <c r="G15" s="589">
        <v>100</v>
      </c>
      <c r="H15" s="468"/>
      <c r="I15" s="590">
        <v>18.399999999999999</v>
      </c>
      <c r="J15" s="565">
        <v>17.5</v>
      </c>
      <c r="K15" s="591">
        <v>3.16</v>
      </c>
      <c r="L15" s="656">
        <v>244</v>
      </c>
      <c r="M15" s="474">
        <v>0.06</v>
      </c>
      <c r="N15" s="471">
        <v>0.13</v>
      </c>
      <c r="O15" s="471">
        <v>1.28</v>
      </c>
      <c r="P15" s="471">
        <v>0</v>
      </c>
      <c r="Q15" s="602">
        <v>0</v>
      </c>
      <c r="R15" s="474">
        <v>18.940000000000001</v>
      </c>
      <c r="S15" s="471">
        <v>181.39</v>
      </c>
      <c r="T15" s="471">
        <v>21.11</v>
      </c>
      <c r="U15" s="471">
        <v>2.7</v>
      </c>
      <c r="V15" s="471">
        <v>329.5</v>
      </c>
      <c r="W15" s="471">
        <v>7.2500000000000004E-3</v>
      </c>
      <c r="X15" s="471" t="s">
        <v>117</v>
      </c>
      <c r="Y15" s="472">
        <v>0.06</v>
      </c>
      <c r="Z15" s="24"/>
    </row>
    <row r="16" spans="2:26" s="14" customFormat="1" ht="39" customHeight="1" x14ac:dyDescent="0.25">
      <c r="B16" s="215"/>
      <c r="C16" s="152"/>
      <c r="D16" s="58">
        <v>54</v>
      </c>
      <c r="E16" s="52" t="s">
        <v>44</v>
      </c>
      <c r="F16" s="84" t="s">
        <v>38</v>
      </c>
      <c r="G16" s="52">
        <v>180</v>
      </c>
      <c r="H16" s="70"/>
      <c r="I16" s="123">
        <v>8.7100000000000009</v>
      </c>
      <c r="J16" s="16">
        <v>5.95</v>
      </c>
      <c r="K16" s="25">
        <v>38.11</v>
      </c>
      <c r="L16" s="77">
        <v>238.6</v>
      </c>
      <c r="M16" s="123">
        <v>0.23</v>
      </c>
      <c r="N16" s="16">
        <v>0.12</v>
      </c>
      <c r="O16" s="16">
        <v>0</v>
      </c>
      <c r="P16" s="16">
        <v>20</v>
      </c>
      <c r="Q16" s="25">
        <v>0.08</v>
      </c>
      <c r="R16" s="15">
        <v>17.46</v>
      </c>
      <c r="S16" s="16">
        <v>250.65</v>
      </c>
      <c r="T16" s="16">
        <v>167.99</v>
      </c>
      <c r="U16" s="16">
        <v>5.61</v>
      </c>
      <c r="V16" s="16">
        <v>228.17</v>
      </c>
      <c r="W16" s="16">
        <v>2E-3</v>
      </c>
      <c r="X16" s="16">
        <v>4.0000000000000001E-3</v>
      </c>
      <c r="Y16" s="25">
        <v>1.6E-2</v>
      </c>
      <c r="Z16" s="24"/>
    </row>
    <row r="17" spans="2:26" s="14" customFormat="1" ht="39" customHeight="1" x14ac:dyDescent="0.25">
      <c r="B17" s="215"/>
      <c r="C17" s="152"/>
      <c r="D17" s="58">
        <v>107</v>
      </c>
      <c r="E17" s="52" t="s">
        <v>17</v>
      </c>
      <c r="F17" s="129" t="s">
        <v>94</v>
      </c>
      <c r="G17" s="100">
        <v>200</v>
      </c>
      <c r="H17" s="70"/>
      <c r="I17" s="123">
        <v>1</v>
      </c>
      <c r="J17" s="16">
        <v>0.2</v>
      </c>
      <c r="K17" s="25">
        <v>20.2</v>
      </c>
      <c r="L17" s="77">
        <v>92</v>
      </c>
      <c r="M17" s="123">
        <v>0.02</v>
      </c>
      <c r="N17" s="16">
        <v>0.02</v>
      </c>
      <c r="O17" s="16">
        <v>4</v>
      </c>
      <c r="P17" s="16">
        <v>0</v>
      </c>
      <c r="Q17" s="25">
        <v>0</v>
      </c>
      <c r="R17" s="15">
        <v>14</v>
      </c>
      <c r="S17" s="16">
        <v>14</v>
      </c>
      <c r="T17" s="16">
        <v>8</v>
      </c>
      <c r="U17" s="16">
        <v>2.8</v>
      </c>
      <c r="V17" s="16">
        <v>240</v>
      </c>
      <c r="W17" s="16">
        <v>2.0000000000000001E-4</v>
      </c>
      <c r="X17" s="16">
        <v>0</v>
      </c>
      <c r="Y17" s="25">
        <v>0</v>
      </c>
      <c r="Z17" s="24"/>
    </row>
    <row r="18" spans="2:26" s="14" customFormat="1" ht="39" customHeight="1" x14ac:dyDescent="0.25">
      <c r="B18" s="215"/>
      <c r="C18" s="152"/>
      <c r="D18" s="160">
        <v>119</v>
      </c>
      <c r="E18" s="52" t="s">
        <v>13</v>
      </c>
      <c r="F18" s="50" t="s">
        <v>49</v>
      </c>
      <c r="G18" s="100">
        <v>20</v>
      </c>
      <c r="H18" s="38"/>
      <c r="I18" s="123">
        <v>1.52</v>
      </c>
      <c r="J18" s="16">
        <v>0.16</v>
      </c>
      <c r="K18" s="25">
        <v>9.84</v>
      </c>
      <c r="L18" s="77">
        <v>47</v>
      </c>
      <c r="M18" s="123">
        <v>0.02</v>
      </c>
      <c r="N18" s="16">
        <v>0.01</v>
      </c>
      <c r="O18" s="16">
        <v>0</v>
      </c>
      <c r="P18" s="16">
        <v>0</v>
      </c>
      <c r="Q18" s="25">
        <v>0</v>
      </c>
      <c r="R18" s="123">
        <v>4</v>
      </c>
      <c r="S18" s="16">
        <v>13</v>
      </c>
      <c r="T18" s="16">
        <v>2.8</v>
      </c>
      <c r="U18" s="16">
        <v>0.22</v>
      </c>
      <c r="V18" s="16">
        <v>18.600000000000001</v>
      </c>
      <c r="W18" s="16">
        <v>6.4000000000000005E-4</v>
      </c>
      <c r="X18" s="16">
        <v>1.1999999999999999E-3</v>
      </c>
      <c r="Y18" s="25">
        <v>2.9</v>
      </c>
      <c r="Z18" s="24"/>
    </row>
    <row r="19" spans="2:26" s="14" customFormat="1" ht="39" customHeight="1" x14ac:dyDescent="0.25">
      <c r="B19" s="256"/>
      <c r="C19" s="152"/>
      <c r="D19" s="52">
        <v>120</v>
      </c>
      <c r="E19" s="52" t="s">
        <v>14</v>
      </c>
      <c r="F19" s="84" t="s">
        <v>12</v>
      </c>
      <c r="G19" s="52">
        <v>20</v>
      </c>
      <c r="H19" s="181"/>
      <c r="I19" s="123">
        <v>1.32</v>
      </c>
      <c r="J19" s="16">
        <v>0.24</v>
      </c>
      <c r="K19" s="25">
        <v>8.0399999999999991</v>
      </c>
      <c r="L19" s="296">
        <v>39.6</v>
      </c>
      <c r="M19" s="123">
        <v>0.03</v>
      </c>
      <c r="N19" s="15">
        <v>0.02</v>
      </c>
      <c r="O19" s="16">
        <v>0</v>
      </c>
      <c r="P19" s="16">
        <v>0</v>
      </c>
      <c r="Q19" s="25">
        <v>0</v>
      </c>
      <c r="R19" s="123">
        <v>5.8</v>
      </c>
      <c r="S19" s="16">
        <v>30</v>
      </c>
      <c r="T19" s="16">
        <v>9.4</v>
      </c>
      <c r="U19" s="16">
        <v>0.78</v>
      </c>
      <c r="V19" s="16">
        <v>47</v>
      </c>
      <c r="W19" s="16">
        <v>8.0000000000000004E-4</v>
      </c>
      <c r="X19" s="16">
        <v>1.1000000000000001E-3</v>
      </c>
      <c r="Y19" s="25">
        <v>1.2E-2</v>
      </c>
      <c r="Z19" s="24"/>
    </row>
    <row r="20" spans="2:26" s="14" customFormat="1" ht="39" customHeight="1" x14ac:dyDescent="0.25">
      <c r="B20" s="256"/>
      <c r="C20" s="508" t="s">
        <v>147</v>
      </c>
      <c r="D20" s="476"/>
      <c r="E20" s="475"/>
      <c r="F20" s="538" t="s">
        <v>20</v>
      </c>
      <c r="G20" s="516">
        <f>G12+G13+G14+G16+G17+G18+G19</f>
        <v>870</v>
      </c>
      <c r="H20" s="539"/>
      <c r="I20" s="482">
        <f t="shared" ref="I20:Y20" si="1">I12+I13+I14+I16+I17+I18+I19</f>
        <v>40.050000000000004</v>
      </c>
      <c r="J20" s="479">
        <f t="shared" si="1"/>
        <v>31.369999999999997</v>
      </c>
      <c r="K20" s="480">
        <f t="shared" si="1"/>
        <v>106.39000000000001</v>
      </c>
      <c r="L20" s="540">
        <f t="shared" si="1"/>
        <v>875.2600000000001</v>
      </c>
      <c r="M20" s="482">
        <f t="shared" si="1"/>
        <v>0.53</v>
      </c>
      <c r="N20" s="478">
        <f t="shared" si="1"/>
        <v>0.44000000000000006</v>
      </c>
      <c r="O20" s="479">
        <f t="shared" si="1"/>
        <v>50.059999999999995</v>
      </c>
      <c r="P20" s="479">
        <f t="shared" si="1"/>
        <v>190</v>
      </c>
      <c r="Q20" s="480">
        <f t="shared" si="1"/>
        <v>0.14000000000000001</v>
      </c>
      <c r="R20" s="482">
        <f t="shared" si="1"/>
        <v>133.34</v>
      </c>
      <c r="S20" s="479">
        <f t="shared" si="1"/>
        <v>607.80999999999995</v>
      </c>
      <c r="T20" s="479">
        <f t="shared" si="1"/>
        <v>250.33</v>
      </c>
      <c r="U20" s="479">
        <f t="shared" si="1"/>
        <v>13.010000000000002</v>
      </c>
      <c r="V20" s="479">
        <f t="shared" si="1"/>
        <v>1463.93</v>
      </c>
      <c r="W20" s="479">
        <f t="shared" si="1"/>
        <v>1.7909999999999999E-2</v>
      </c>
      <c r="X20" s="479">
        <f t="shared" si="1"/>
        <v>7.7299999999999999E-3</v>
      </c>
      <c r="Y20" s="480">
        <f t="shared" si="1"/>
        <v>3.218</v>
      </c>
      <c r="Z20" s="24"/>
    </row>
    <row r="21" spans="2:26" s="14" customFormat="1" ht="39" customHeight="1" x14ac:dyDescent="0.25">
      <c r="B21" s="256"/>
      <c r="C21" s="508" t="s">
        <v>147</v>
      </c>
      <c r="D21" s="476"/>
      <c r="E21" s="475"/>
      <c r="F21" s="538" t="s">
        <v>21</v>
      </c>
      <c r="G21" s="516"/>
      <c r="H21" s="539"/>
      <c r="I21" s="482"/>
      <c r="J21" s="479"/>
      <c r="K21" s="480"/>
      <c r="L21" s="540">
        <f>L20/27.2</f>
        <v>32.178676470588243</v>
      </c>
      <c r="M21" s="482"/>
      <c r="N21" s="478"/>
      <c r="O21" s="479"/>
      <c r="P21" s="479"/>
      <c r="Q21" s="480"/>
      <c r="R21" s="482"/>
      <c r="S21" s="479"/>
      <c r="T21" s="479"/>
      <c r="U21" s="479"/>
      <c r="V21" s="479"/>
      <c r="W21" s="479"/>
      <c r="X21" s="479"/>
      <c r="Y21" s="480"/>
      <c r="Z21" s="24"/>
    </row>
    <row r="22" spans="2:26" s="14" customFormat="1" ht="39" customHeight="1" x14ac:dyDescent="0.25">
      <c r="B22" s="256"/>
      <c r="C22" s="529" t="s">
        <v>152</v>
      </c>
      <c r="D22" s="468"/>
      <c r="E22" s="467"/>
      <c r="F22" s="530" t="s">
        <v>20</v>
      </c>
      <c r="G22" s="531">
        <f>G12+G13+G15+G16+G17+G18+G19</f>
        <v>870</v>
      </c>
      <c r="H22" s="467"/>
      <c r="I22" s="474">
        <f t="shared" ref="I22:Y22" si="2">I12+I13+I15+I16+I17+I18+I19</f>
        <v>39.290000000000006</v>
      </c>
      <c r="J22" s="471">
        <f t="shared" si="2"/>
        <v>32.229999999999997</v>
      </c>
      <c r="K22" s="472">
        <f t="shared" si="2"/>
        <v>100.81</v>
      </c>
      <c r="L22" s="532">
        <f t="shared" si="2"/>
        <v>857.28000000000009</v>
      </c>
      <c r="M22" s="474">
        <f t="shared" si="2"/>
        <v>0.51</v>
      </c>
      <c r="N22" s="471">
        <f t="shared" si="2"/>
        <v>0.43000000000000005</v>
      </c>
      <c r="O22" s="471">
        <f t="shared" si="2"/>
        <v>50.44</v>
      </c>
      <c r="P22" s="471">
        <f t="shared" si="2"/>
        <v>180</v>
      </c>
      <c r="Q22" s="472">
        <f t="shared" si="2"/>
        <v>0.11</v>
      </c>
      <c r="R22" s="474">
        <f t="shared" si="2"/>
        <v>124.64</v>
      </c>
      <c r="S22" s="471">
        <f t="shared" si="2"/>
        <v>616.56999999999994</v>
      </c>
      <c r="T22" s="471">
        <f t="shared" si="2"/>
        <v>249.31000000000003</v>
      </c>
      <c r="U22" s="471">
        <f t="shared" si="2"/>
        <v>13.8</v>
      </c>
      <c r="V22" s="471">
        <f t="shared" si="2"/>
        <v>1532.61</v>
      </c>
      <c r="W22" s="471">
        <f t="shared" si="2"/>
        <v>1.8260000000000002E-2</v>
      </c>
      <c r="X22" s="471" t="e">
        <f t="shared" si="2"/>
        <v>#VALUE!</v>
      </c>
      <c r="Y22" s="472">
        <f t="shared" si="2"/>
        <v>3.1880000000000002</v>
      </c>
      <c r="Z22" s="24"/>
    </row>
    <row r="23" spans="2:26" s="14" customFormat="1" ht="39" customHeight="1" thickBot="1" x14ac:dyDescent="0.3">
      <c r="B23" s="257"/>
      <c r="C23" s="652" t="s">
        <v>152</v>
      </c>
      <c r="D23" s="637"/>
      <c r="E23" s="493"/>
      <c r="F23" s="653" t="s">
        <v>21</v>
      </c>
      <c r="G23" s="593"/>
      <c r="H23" s="493"/>
      <c r="I23" s="572"/>
      <c r="J23" s="573"/>
      <c r="K23" s="574"/>
      <c r="L23" s="654">
        <f>L22/27.2</f>
        <v>31.517647058823535</v>
      </c>
      <c r="M23" s="572"/>
      <c r="N23" s="573"/>
      <c r="O23" s="573"/>
      <c r="P23" s="573"/>
      <c r="Q23" s="574"/>
      <c r="R23" s="572"/>
      <c r="S23" s="573"/>
      <c r="T23" s="573"/>
      <c r="U23" s="573"/>
      <c r="V23" s="573"/>
      <c r="W23" s="573"/>
      <c r="X23" s="573"/>
      <c r="Y23" s="574"/>
      <c r="Z23" s="24"/>
    </row>
    <row r="24" spans="2:26" ht="17.25" customHeight="1" x14ac:dyDescent="0.25">
      <c r="B24" s="9"/>
      <c r="C24" s="9"/>
      <c r="D24" s="21"/>
      <c r="E24" s="2"/>
      <c r="F24" s="2"/>
      <c r="G24" s="2"/>
      <c r="H24" s="9"/>
      <c r="I24" s="10"/>
      <c r="J24" s="9"/>
      <c r="K24" s="2"/>
      <c r="L24" s="12"/>
      <c r="M24" s="2"/>
      <c r="N24" s="2"/>
      <c r="O24" s="2"/>
    </row>
    <row r="25" spans="2:26" ht="18.75" x14ac:dyDescent="0.25">
      <c r="E25" s="11"/>
      <c r="F25" s="18"/>
      <c r="G25" s="19"/>
      <c r="H25" s="11"/>
      <c r="I25" s="11"/>
      <c r="J25" s="11"/>
      <c r="K25" s="11"/>
    </row>
    <row r="26" spans="2:26" x14ac:dyDescent="0.25">
      <c r="E26" s="11"/>
      <c r="F26" s="11"/>
      <c r="G26" s="11"/>
      <c r="H26" s="11"/>
      <c r="I26" s="11"/>
      <c r="J26" s="11"/>
      <c r="K26" s="11"/>
    </row>
    <row r="27" spans="2:26" ht="15.75" x14ac:dyDescent="0.25">
      <c r="B27" s="502" t="s">
        <v>149</v>
      </c>
      <c r="C27" s="503"/>
      <c r="D27" s="504"/>
      <c r="E27" s="504"/>
      <c r="F27" s="11"/>
      <c r="G27" s="11"/>
      <c r="H27" s="11"/>
      <c r="I27" s="11"/>
      <c r="J27" s="11"/>
      <c r="K27" s="11"/>
    </row>
    <row r="28" spans="2:26" ht="15.75" x14ac:dyDescent="0.25">
      <c r="B28" s="505" t="s">
        <v>150</v>
      </c>
      <c r="C28" s="506"/>
      <c r="D28" s="507"/>
      <c r="E28" s="507"/>
      <c r="F28" s="11"/>
      <c r="G28" s="11"/>
      <c r="H28" s="11"/>
      <c r="I28" s="11"/>
      <c r="J28" s="11"/>
      <c r="K28" s="11"/>
    </row>
    <row r="29" spans="2:26" x14ac:dyDescent="0.25">
      <c r="E29" s="11"/>
      <c r="F29" s="11"/>
      <c r="G29" s="11"/>
      <c r="H29" s="11"/>
      <c r="I29" s="11"/>
      <c r="J29" s="11"/>
      <c r="K29" s="11"/>
    </row>
    <row r="30" spans="2:26" x14ac:dyDescent="0.25">
      <c r="E30" s="11"/>
      <c r="F30" s="11"/>
      <c r="G30" s="11"/>
      <c r="H30" s="11"/>
      <c r="I30" s="11"/>
      <c r="J30" s="11"/>
      <c r="K30" s="11"/>
    </row>
    <row r="31" spans="2:26" x14ac:dyDescent="0.25">
      <c r="E31" s="11"/>
      <c r="F31" s="11"/>
      <c r="G31" s="11"/>
      <c r="H31" s="11"/>
      <c r="I31" s="11"/>
      <c r="J31" s="11"/>
      <c r="K31" s="11"/>
    </row>
    <row r="32" spans="2:26" x14ac:dyDescent="0.2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Y31"/>
  <sheetViews>
    <sheetView topLeftCell="A7" zoomScale="60" zoomScaleNormal="60" workbookViewId="0">
      <selection activeCell="F21" sqref="F21"/>
    </sheetView>
  </sheetViews>
  <sheetFormatPr defaultRowHeight="15" x14ac:dyDescent="0.25"/>
  <cols>
    <col min="2" max="3" width="16.85546875" customWidth="1"/>
    <col min="4" max="4" width="15.710937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5" customWidth="1"/>
    <col min="12" max="12" width="23.140625" customWidth="1"/>
    <col min="13" max="13" width="11.28515625" customWidth="1"/>
    <col min="16" max="16" width="10.85546875" customWidth="1"/>
    <col min="23" max="23" width="13.42578125" customWidth="1"/>
    <col min="24" max="24" width="11.5703125" customWidth="1"/>
    <col min="25" max="25" width="9.140625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5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704" t="s">
        <v>0</v>
      </c>
      <c r="C4" s="704"/>
      <c r="D4" s="693" t="s">
        <v>108</v>
      </c>
      <c r="E4" s="704" t="s">
        <v>37</v>
      </c>
      <c r="F4" s="717" t="s">
        <v>36</v>
      </c>
      <c r="G4" s="720" t="s">
        <v>25</v>
      </c>
      <c r="H4" s="720" t="s">
        <v>35</v>
      </c>
      <c r="I4" s="690" t="s">
        <v>22</v>
      </c>
      <c r="J4" s="711"/>
      <c r="K4" s="712"/>
      <c r="L4" s="693" t="s">
        <v>109</v>
      </c>
      <c r="M4" s="686" t="s">
        <v>23</v>
      </c>
      <c r="N4" s="687"/>
      <c r="O4" s="702"/>
      <c r="P4" s="702"/>
      <c r="Q4" s="703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5" s="14" customFormat="1" ht="45" customHeight="1" thickBot="1" x14ac:dyDescent="0.3">
      <c r="B5" s="705"/>
      <c r="C5" s="705"/>
      <c r="D5" s="701"/>
      <c r="E5" s="718"/>
      <c r="F5" s="721"/>
      <c r="G5" s="718"/>
      <c r="H5" s="718"/>
      <c r="I5" s="214" t="s">
        <v>26</v>
      </c>
      <c r="J5" s="461" t="s">
        <v>27</v>
      </c>
      <c r="K5" s="214" t="s">
        <v>28</v>
      </c>
      <c r="L5" s="701"/>
      <c r="M5" s="200" t="s">
        <v>29</v>
      </c>
      <c r="N5" s="200" t="s">
        <v>83</v>
      </c>
      <c r="O5" s="200" t="s">
        <v>30</v>
      </c>
      <c r="P5" s="201" t="s">
        <v>84</v>
      </c>
      <c r="Q5" s="200" t="s">
        <v>85</v>
      </c>
      <c r="R5" s="200" t="s">
        <v>31</v>
      </c>
      <c r="S5" s="200" t="s">
        <v>32</v>
      </c>
      <c r="T5" s="200" t="s">
        <v>33</v>
      </c>
      <c r="U5" s="200" t="s">
        <v>34</v>
      </c>
      <c r="V5" s="200" t="s">
        <v>86</v>
      </c>
      <c r="W5" s="200" t="s">
        <v>87</v>
      </c>
      <c r="X5" s="200" t="s">
        <v>88</v>
      </c>
      <c r="Y5" s="461" t="s">
        <v>89</v>
      </c>
    </row>
    <row r="6" spans="2:25" s="14" customFormat="1" ht="39" customHeight="1" x14ac:dyDescent="0.25">
      <c r="B6" s="217" t="s">
        <v>5</v>
      </c>
      <c r="C6" s="297"/>
      <c r="D6" s="166">
        <v>80</v>
      </c>
      <c r="E6" s="166" t="s">
        <v>9</v>
      </c>
      <c r="F6" s="542" t="s">
        <v>75</v>
      </c>
      <c r="G6" s="278">
        <v>100</v>
      </c>
      <c r="H6" s="63"/>
      <c r="I6" s="282">
        <v>16.489999999999998</v>
      </c>
      <c r="J6" s="26">
        <v>14.11</v>
      </c>
      <c r="K6" s="164">
        <v>4.96</v>
      </c>
      <c r="L6" s="544">
        <v>213.19</v>
      </c>
      <c r="M6" s="143">
        <v>7.0000000000000007E-2</v>
      </c>
      <c r="N6" s="26">
        <v>0.12</v>
      </c>
      <c r="O6" s="26">
        <v>1.64</v>
      </c>
      <c r="P6" s="26">
        <v>30</v>
      </c>
      <c r="Q6" s="164">
        <v>0</v>
      </c>
      <c r="R6" s="143">
        <v>22.45</v>
      </c>
      <c r="S6" s="26">
        <v>134.15</v>
      </c>
      <c r="T6" s="26">
        <v>19.41</v>
      </c>
      <c r="U6" s="26">
        <v>1.36</v>
      </c>
      <c r="V6" s="26">
        <v>226.67</v>
      </c>
      <c r="W6" s="26">
        <v>3.6800000000000001E-3</v>
      </c>
      <c r="X6" s="26">
        <v>5.0000000000000002E-5</v>
      </c>
      <c r="Y6" s="27">
        <v>0.1</v>
      </c>
    </row>
    <row r="7" spans="2:25" s="14" customFormat="1" ht="39" customHeight="1" x14ac:dyDescent="0.25">
      <c r="B7" s="239"/>
      <c r="C7" s="70"/>
      <c r="D7" s="70">
        <v>65</v>
      </c>
      <c r="E7" s="70" t="s">
        <v>44</v>
      </c>
      <c r="F7" s="179" t="s">
        <v>48</v>
      </c>
      <c r="G7" s="276">
        <v>180</v>
      </c>
      <c r="H7" s="52"/>
      <c r="I7" s="87">
        <v>8.11</v>
      </c>
      <c r="J7" s="32">
        <v>4.72</v>
      </c>
      <c r="K7" s="33">
        <v>49.54</v>
      </c>
      <c r="L7" s="204">
        <v>272.97000000000003</v>
      </c>
      <c r="M7" s="110">
        <v>0.1</v>
      </c>
      <c r="N7" s="32">
        <v>0.03</v>
      </c>
      <c r="O7" s="32">
        <v>0</v>
      </c>
      <c r="P7" s="32">
        <v>20</v>
      </c>
      <c r="Q7" s="33">
        <v>0.08</v>
      </c>
      <c r="R7" s="110">
        <v>16.25</v>
      </c>
      <c r="S7" s="32">
        <v>61</v>
      </c>
      <c r="T7" s="32">
        <v>10.97</v>
      </c>
      <c r="U7" s="32">
        <v>1.1100000000000001</v>
      </c>
      <c r="V7" s="32">
        <v>87</v>
      </c>
      <c r="W7" s="32">
        <v>1.0499999999999999E-3</v>
      </c>
      <c r="X7" s="32">
        <v>5.0000000000000002E-5</v>
      </c>
      <c r="Y7" s="86">
        <v>0.1</v>
      </c>
    </row>
    <row r="8" spans="2:25" s="14" customFormat="1" ht="39" customHeight="1" x14ac:dyDescent="0.25">
      <c r="B8" s="239"/>
      <c r="C8" s="70"/>
      <c r="D8" s="70">
        <v>160</v>
      </c>
      <c r="E8" s="177" t="s">
        <v>54</v>
      </c>
      <c r="F8" s="179" t="s">
        <v>78</v>
      </c>
      <c r="G8" s="276">
        <v>200</v>
      </c>
      <c r="H8" s="52"/>
      <c r="I8" s="15">
        <v>0.06</v>
      </c>
      <c r="J8" s="16">
        <v>0</v>
      </c>
      <c r="K8" s="17">
        <v>19.25</v>
      </c>
      <c r="L8" s="130">
        <v>76.95</v>
      </c>
      <c r="M8" s="123">
        <v>0</v>
      </c>
      <c r="N8" s="16">
        <v>0</v>
      </c>
      <c r="O8" s="16">
        <v>48</v>
      </c>
      <c r="P8" s="16">
        <v>0</v>
      </c>
      <c r="Q8" s="17">
        <v>0</v>
      </c>
      <c r="R8" s="123">
        <v>4.01</v>
      </c>
      <c r="S8" s="16">
        <v>9.17</v>
      </c>
      <c r="T8" s="16">
        <v>1.33</v>
      </c>
      <c r="U8" s="16">
        <v>0.37</v>
      </c>
      <c r="V8" s="16">
        <v>9.3000000000000007</v>
      </c>
      <c r="W8" s="16">
        <v>0</v>
      </c>
      <c r="X8" s="16">
        <v>0</v>
      </c>
      <c r="Y8" s="25">
        <v>0</v>
      </c>
    </row>
    <row r="9" spans="2:25" s="14" customFormat="1" ht="39" customHeight="1" x14ac:dyDescent="0.25">
      <c r="B9" s="239"/>
      <c r="C9" s="70"/>
      <c r="D9" s="204">
        <v>119</v>
      </c>
      <c r="E9" s="70" t="s">
        <v>13</v>
      </c>
      <c r="F9" s="177" t="s">
        <v>49</v>
      </c>
      <c r="G9" s="276">
        <v>20</v>
      </c>
      <c r="H9" s="52"/>
      <c r="I9" s="15">
        <v>1.52</v>
      </c>
      <c r="J9" s="16">
        <v>0.16</v>
      </c>
      <c r="K9" s="17">
        <v>9.84</v>
      </c>
      <c r="L9" s="130">
        <v>47</v>
      </c>
      <c r="M9" s="123">
        <v>0.02</v>
      </c>
      <c r="N9" s="16">
        <v>0.01</v>
      </c>
      <c r="O9" s="16">
        <v>0</v>
      </c>
      <c r="P9" s="16">
        <v>0</v>
      </c>
      <c r="Q9" s="17">
        <v>0</v>
      </c>
      <c r="R9" s="123">
        <v>4</v>
      </c>
      <c r="S9" s="16">
        <v>13</v>
      </c>
      <c r="T9" s="16">
        <v>2.8</v>
      </c>
      <c r="U9" s="16">
        <v>0.22</v>
      </c>
      <c r="V9" s="16">
        <v>18.600000000000001</v>
      </c>
      <c r="W9" s="16">
        <v>6.4000000000000005E-4</v>
      </c>
      <c r="X9" s="16">
        <v>1.1999999999999999E-3</v>
      </c>
      <c r="Y9" s="25">
        <v>2.9</v>
      </c>
    </row>
    <row r="10" spans="2:25" s="14" customFormat="1" ht="39" customHeight="1" x14ac:dyDescent="0.25">
      <c r="B10" s="239"/>
      <c r="C10" s="70"/>
      <c r="D10" s="70">
        <v>120</v>
      </c>
      <c r="E10" s="70" t="s">
        <v>14</v>
      </c>
      <c r="F10" s="289" t="s">
        <v>12</v>
      </c>
      <c r="G10" s="70">
        <v>20</v>
      </c>
      <c r="H10" s="307"/>
      <c r="I10" s="15">
        <v>1.32</v>
      </c>
      <c r="J10" s="16">
        <v>0.24</v>
      </c>
      <c r="K10" s="17">
        <v>8.0399999999999991</v>
      </c>
      <c r="L10" s="303">
        <v>39.6</v>
      </c>
      <c r="M10" s="123">
        <v>0.03</v>
      </c>
      <c r="N10" s="16">
        <v>0.02</v>
      </c>
      <c r="O10" s="16">
        <v>0</v>
      </c>
      <c r="P10" s="16">
        <v>0</v>
      </c>
      <c r="Q10" s="17">
        <v>0</v>
      </c>
      <c r="R10" s="123">
        <v>5.8</v>
      </c>
      <c r="S10" s="16">
        <v>30</v>
      </c>
      <c r="T10" s="16">
        <v>9.4</v>
      </c>
      <c r="U10" s="16">
        <v>0.78</v>
      </c>
      <c r="V10" s="16">
        <v>47</v>
      </c>
      <c r="W10" s="16">
        <v>8.0000000000000004E-4</v>
      </c>
      <c r="X10" s="16">
        <v>1.1000000000000001E-3</v>
      </c>
      <c r="Y10" s="25">
        <v>1.2E-2</v>
      </c>
    </row>
    <row r="11" spans="2:25" s="14" customFormat="1" ht="39" customHeight="1" x14ac:dyDescent="0.25">
      <c r="B11" s="239"/>
      <c r="C11" s="70"/>
      <c r="D11" s="70">
        <v>137</v>
      </c>
      <c r="E11" s="70" t="s">
        <v>19</v>
      </c>
      <c r="F11" s="456" t="s">
        <v>128</v>
      </c>
      <c r="G11" s="276">
        <v>100</v>
      </c>
      <c r="H11" s="52"/>
      <c r="I11" s="15">
        <v>0.8</v>
      </c>
      <c r="J11" s="16">
        <v>0.2</v>
      </c>
      <c r="K11" s="17">
        <v>7.5</v>
      </c>
      <c r="L11" s="130">
        <v>38</v>
      </c>
      <c r="M11" s="123">
        <v>0.06</v>
      </c>
      <c r="N11" s="16">
        <v>0.03</v>
      </c>
      <c r="O11" s="16">
        <v>38</v>
      </c>
      <c r="P11" s="16">
        <v>10</v>
      </c>
      <c r="Q11" s="17">
        <v>0</v>
      </c>
      <c r="R11" s="123">
        <v>35</v>
      </c>
      <c r="S11" s="16">
        <v>17</v>
      </c>
      <c r="T11" s="16">
        <v>11</v>
      </c>
      <c r="U11" s="16">
        <v>0.1</v>
      </c>
      <c r="V11" s="16">
        <v>155</v>
      </c>
      <c r="W11" s="16">
        <v>3.0000000000000001E-5</v>
      </c>
      <c r="X11" s="16">
        <v>1E-4</v>
      </c>
      <c r="Y11" s="25">
        <v>0.15</v>
      </c>
    </row>
    <row r="12" spans="2:25" s="14" customFormat="1" ht="39" customHeight="1" x14ac:dyDescent="0.25">
      <c r="B12" s="239"/>
      <c r="C12" s="70"/>
      <c r="D12" s="70"/>
      <c r="E12" s="70"/>
      <c r="F12" s="253" t="s">
        <v>20</v>
      </c>
      <c r="G12" s="121">
        <f>SUM(G6:G11)</f>
        <v>620</v>
      </c>
      <c r="H12" s="118"/>
      <c r="I12" s="168">
        <f t="shared" ref="I12:Y12" si="0">SUM(I6:I11)</f>
        <v>28.299999999999997</v>
      </c>
      <c r="J12" s="31">
        <f t="shared" si="0"/>
        <v>19.429999999999996</v>
      </c>
      <c r="K12" s="120">
        <f t="shared" si="0"/>
        <v>99.13</v>
      </c>
      <c r="L12" s="121">
        <f t="shared" si="0"/>
        <v>687.71</v>
      </c>
      <c r="M12" s="172">
        <f t="shared" si="0"/>
        <v>0.28000000000000003</v>
      </c>
      <c r="N12" s="31">
        <f t="shared" si="0"/>
        <v>0.21</v>
      </c>
      <c r="O12" s="31">
        <f t="shared" si="0"/>
        <v>87.64</v>
      </c>
      <c r="P12" s="31">
        <f t="shared" si="0"/>
        <v>60</v>
      </c>
      <c r="Q12" s="120">
        <f t="shared" si="0"/>
        <v>0.08</v>
      </c>
      <c r="R12" s="172">
        <f t="shared" si="0"/>
        <v>87.509999999999991</v>
      </c>
      <c r="S12" s="31">
        <f t="shared" si="0"/>
        <v>264.32</v>
      </c>
      <c r="T12" s="31">
        <f t="shared" si="0"/>
        <v>54.91</v>
      </c>
      <c r="U12" s="31">
        <f t="shared" si="0"/>
        <v>3.9400000000000008</v>
      </c>
      <c r="V12" s="31">
        <f t="shared" si="0"/>
        <v>543.56999999999994</v>
      </c>
      <c r="W12" s="31">
        <f t="shared" si="0"/>
        <v>6.1999999999999998E-3</v>
      </c>
      <c r="X12" s="31">
        <f t="shared" si="0"/>
        <v>2.5000000000000001E-3</v>
      </c>
      <c r="Y12" s="119">
        <f t="shared" si="0"/>
        <v>3.262</v>
      </c>
    </row>
    <row r="13" spans="2:25" s="14" customFormat="1" ht="39" customHeight="1" thickBot="1" x14ac:dyDescent="0.3">
      <c r="B13" s="239"/>
      <c r="C13" s="80"/>
      <c r="D13" s="80"/>
      <c r="E13" s="80"/>
      <c r="F13" s="254" t="s">
        <v>21</v>
      </c>
      <c r="G13" s="80"/>
      <c r="H13" s="53"/>
      <c r="I13" s="543"/>
      <c r="J13" s="61"/>
      <c r="K13" s="96"/>
      <c r="L13" s="545">
        <f>L12/27.2</f>
        <v>25.283455882352943</v>
      </c>
      <c r="M13" s="108"/>
      <c r="N13" s="61"/>
      <c r="O13" s="61"/>
      <c r="P13" s="61"/>
      <c r="Q13" s="96"/>
      <c r="R13" s="108"/>
      <c r="S13" s="61"/>
      <c r="T13" s="61"/>
      <c r="U13" s="61"/>
      <c r="V13" s="61"/>
      <c r="W13" s="61"/>
      <c r="X13" s="61"/>
      <c r="Y13" s="62"/>
    </row>
    <row r="14" spans="2:25" s="14" customFormat="1" ht="39" customHeight="1" x14ac:dyDescent="0.25">
      <c r="B14" s="238" t="s">
        <v>6</v>
      </c>
      <c r="C14" s="166"/>
      <c r="D14" s="95">
        <v>24</v>
      </c>
      <c r="E14" s="297" t="s">
        <v>19</v>
      </c>
      <c r="F14" s="541" t="s">
        <v>81</v>
      </c>
      <c r="G14" s="95">
        <v>150</v>
      </c>
      <c r="H14" s="174"/>
      <c r="I14" s="191">
        <v>0.6</v>
      </c>
      <c r="J14" s="193">
        <v>0.6</v>
      </c>
      <c r="K14" s="189">
        <v>14.7</v>
      </c>
      <c r="L14" s="295">
        <v>70.5</v>
      </c>
      <c r="M14" s="191">
        <v>0.05</v>
      </c>
      <c r="N14" s="193">
        <v>0.03</v>
      </c>
      <c r="O14" s="193">
        <v>15</v>
      </c>
      <c r="P14" s="193">
        <v>0</v>
      </c>
      <c r="Q14" s="189">
        <v>0</v>
      </c>
      <c r="R14" s="191">
        <v>24</v>
      </c>
      <c r="S14" s="193">
        <v>16.5</v>
      </c>
      <c r="T14" s="193">
        <v>13.5</v>
      </c>
      <c r="U14" s="193">
        <v>3.3</v>
      </c>
      <c r="V14" s="193">
        <v>417</v>
      </c>
      <c r="W14" s="193">
        <v>3.0000000000000001E-3</v>
      </c>
      <c r="X14" s="193">
        <v>4.4999999999999999E-4</v>
      </c>
      <c r="Y14" s="189">
        <v>0.01</v>
      </c>
    </row>
    <row r="15" spans="2:25" s="14" customFormat="1" ht="39" customHeight="1" x14ac:dyDescent="0.25">
      <c r="B15" s="239"/>
      <c r="C15" s="70"/>
      <c r="D15" s="52">
        <v>37</v>
      </c>
      <c r="E15" s="38" t="s">
        <v>8</v>
      </c>
      <c r="F15" s="67" t="s">
        <v>50</v>
      </c>
      <c r="G15" s="100">
        <v>250</v>
      </c>
      <c r="H15" s="38"/>
      <c r="I15" s="110">
        <v>7.23</v>
      </c>
      <c r="J15" s="32">
        <v>6.88</v>
      </c>
      <c r="K15" s="86">
        <v>13.5</v>
      </c>
      <c r="L15" s="88">
        <v>144.62</v>
      </c>
      <c r="M15" s="110">
        <v>0.09</v>
      </c>
      <c r="N15" s="32">
        <v>0.09</v>
      </c>
      <c r="O15" s="32">
        <v>7.11</v>
      </c>
      <c r="P15" s="32">
        <v>140</v>
      </c>
      <c r="Q15" s="86">
        <v>0</v>
      </c>
      <c r="R15" s="110">
        <v>17.78</v>
      </c>
      <c r="S15" s="32">
        <v>103.26</v>
      </c>
      <c r="T15" s="294">
        <v>27.48</v>
      </c>
      <c r="U15" s="32">
        <v>1.53</v>
      </c>
      <c r="V15" s="32">
        <v>498.38</v>
      </c>
      <c r="W15" s="32">
        <v>6.3E-3</v>
      </c>
      <c r="X15" s="32">
        <v>0</v>
      </c>
      <c r="Y15" s="25">
        <v>0.05</v>
      </c>
    </row>
    <row r="16" spans="2:25" s="14" customFormat="1" ht="39" customHeight="1" x14ac:dyDescent="0.25">
      <c r="B16" s="240"/>
      <c r="C16" s="251"/>
      <c r="D16" s="52">
        <v>75</v>
      </c>
      <c r="E16" s="38" t="s">
        <v>9</v>
      </c>
      <c r="F16" s="50" t="s">
        <v>91</v>
      </c>
      <c r="G16" s="52">
        <v>100</v>
      </c>
      <c r="H16" s="38"/>
      <c r="I16" s="110">
        <v>14.03</v>
      </c>
      <c r="J16" s="32">
        <v>1.84</v>
      </c>
      <c r="K16" s="86">
        <v>4.88</v>
      </c>
      <c r="L16" s="88">
        <v>90.74</v>
      </c>
      <c r="M16" s="110">
        <v>0.09</v>
      </c>
      <c r="N16" s="32">
        <v>0.09</v>
      </c>
      <c r="O16" s="32">
        <v>1.36</v>
      </c>
      <c r="P16" s="32">
        <v>170</v>
      </c>
      <c r="Q16" s="86">
        <v>0.18</v>
      </c>
      <c r="R16" s="110">
        <v>40.64</v>
      </c>
      <c r="S16" s="32">
        <v>177.75</v>
      </c>
      <c r="T16" s="32">
        <v>50.26</v>
      </c>
      <c r="U16" s="32">
        <v>0.91</v>
      </c>
      <c r="V16" s="32">
        <v>373.34</v>
      </c>
      <c r="W16" s="32">
        <v>0.11799999999999999</v>
      </c>
      <c r="X16" s="32">
        <v>1.2999999999999999E-2</v>
      </c>
      <c r="Y16" s="25">
        <v>0.56000000000000005</v>
      </c>
    </row>
    <row r="17" spans="1:25" s="14" customFormat="1" ht="39" customHeight="1" x14ac:dyDescent="0.25">
      <c r="B17" s="240"/>
      <c r="C17" s="251"/>
      <c r="D17" s="52">
        <v>53</v>
      </c>
      <c r="E17" s="38" t="s">
        <v>55</v>
      </c>
      <c r="F17" s="50" t="s">
        <v>52</v>
      </c>
      <c r="G17" s="52">
        <v>180</v>
      </c>
      <c r="H17" s="38"/>
      <c r="I17" s="110">
        <v>4.01</v>
      </c>
      <c r="J17" s="32">
        <v>5.89</v>
      </c>
      <c r="K17" s="86">
        <v>40.72</v>
      </c>
      <c r="L17" s="88">
        <v>229.79</v>
      </c>
      <c r="M17" s="110">
        <v>0.04</v>
      </c>
      <c r="N17" s="87">
        <v>0.03</v>
      </c>
      <c r="O17" s="32">
        <v>0</v>
      </c>
      <c r="P17" s="32">
        <v>20</v>
      </c>
      <c r="Q17" s="86">
        <v>0.11</v>
      </c>
      <c r="R17" s="110">
        <v>7.55</v>
      </c>
      <c r="S17" s="32">
        <v>80.81</v>
      </c>
      <c r="T17" s="294">
        <v>26.19</v>
      </c>
      <c r="U17" s="32">
        <v>0.55000000000000004</v>
      </c>
      <c r="V17" s="32">
        <v>51.93</v>
      </c>
      <c r="W17" s="32">
        <v>7.6000000000000004E-4</v>
      </c>
      <c r="X17" s="32">
        <v>8.0000000000000002E-3</v>
      </c>
      <c r="Y17" s="25">
        <v>0.03</v>
      </c>
    </row>
    <row r="18" spans="1:25" s="14" customFormat="1" ht="39" customHeight="1" x14ac:dyDescent="0.25">
      <c r="B18" s="240"/>
      <c r="C18" s="251"/>
      <c r="D18" s="52">
        <v>104</v>
      </c>
      <c r="E18" s="38" t="s">
        <v>17</v>
      </c>
      <c r="F18" s="280" t="s">
        <v>113</v>
      </c>
      <c r="G18" s="100">
        <v>200</v>
      </c>
      <c r="H18" s="38"/>
      <c r="I18" s="123">
        <v>0</v>
      </c>
      <c r="J18" s="16">
        <v>0</v>
      </c>
      <c r="K18" s="25">
        <v>14.16</v>
      </c>
      <c r="L18" s="77">
        <v>55.48</v>
      </c>
      <c r="M18" s="123">
        <v>0.09</v>
      </c>
      <c r="N18" s="16">
        <v>0.1</v>
      </c>
      <c r="O18" s="16">
        <v>2.94</v>
      </c>
      <c r="P18" s="16">
        <v>0.08</v>
      </c>
      <c r="Q18" s="25">
        <v>0.96</v>
      </c>
      <c r="R18" s="123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25">
        <v>0</v>
      </c>
    </row>
    <row r="19" spans="1:25" s="14" customFormat="1" ht="39" customHeight="1" x14ac:dyDescent="0.25">
      <c r="B19" s="240"/>
      <c r="C19" s="251"/>
      <c r="D19" s="88">
        <v>119</v>
      </c>
      <c r="E19" s="38" t="s">
        <v>13</v>
      </c>
      <c r="F19" s="50" t="s">
        <v>49</v>
      </c>
      <c r="G19" s="70">
        <v>60</v>
      </c>
      <c r="H19" s="152"/>
      <c r="I19" s="15">
        <v>4.5599999999999996</v>
      </c>
      <c r="J19" s="16">
        <v>0.48</v>
      </c>
      <c r="K19" s="17">
        <v>29.52</v>
      </c>
      <c r="L19" s="77">
        <v>141</v>
      </c>
      <c r="M19" s="123">
        <v>7.0000000000000007E-2</v>
      </c>
      <c r="N19" s="16">
        <v>0.02</v>
      </c>
      <c r="O19" s="16">
        <v>0</v>
      </c>
      <c r="P19" s="16">
        <v>0</v>
      </c>
      <c r="Q19" s="17">
        <v>0</v>
      </c>
      <c r="R19" s="355">
        <v>12</v>
      </c>
      <c r="S19" s="354">
        <v>39</v>
      </c>
      <c r="T19" s="322">
        <v>8.4</v>
      </c>
      <c r="U19" s="317">
        <v>0.66</v>
      </c>
      <c r="V19" s="317">
        <v>55.8</v>
      </c>
      <c r="W19" s="317">
        <v>4.8999999999999998E-3</v>
      </c>
      <c r="X19" s="16">
        <v>3.5999999999999999E-3</v>
      </c>
      <c r="Y19" s="86">
        <v>8.6999999999999993</v>
      </c>
    </row>
    <row r="20" spans="1:25" s="14" customFormat="1" ht="39" customHeight="1" x14ac:dyDescent="0.25">
      <c r="A20" s="24"/>
      <c r="B20" s="240"/>
      <c r="C20" s="251"/>
      <c r="D20" s="52">
        <v>120</v>
      </c>
      <c r="E20" s="70" t="s">
        <v>14</v>
      </c>
      <c r="F20" s="50" t="s">
        <v>12</v>
      </c>
      <c r="G20" s="70">
        <v>50</v>
      </c>
      <c r="H20" s="152"/>
      <c r="I20" s="15">
        <v>3.3</v>
      </c>
      <c r="J20" s="16">
        <v>0.6</v>
      </c>
      <c r="K20" s="17">
        <v>20.100000000000001</v>
      </c>
      <c r="L20" s="77">
        <v>99</v>
      </c>
      <c r="M20" s="123">
        <v>0.09</v>
      </c>
      <c r="N20" s="16">
        <v>0.04</v>
      </c>
      <c r="O20" s="16">
        <v>0</v>
      </c>
      <c r="P20" s="16">
        <v>0</v>
      </c>
      <c r="Q20" s="17">
        <v>0</v>
      </c>
      <c r="R20" s="123">
        <v>14.5</v>
      </c>
      <c r="S20" s="16">
        <v>75</v>
      </c>
      <c r="T20" s="15">
        <v>23.5</v>
      </c>
      <c r="U20" s="16">
        <v>1.95</v>
      </c>
      <c r="V20" s="16">
        <v>117.5</v>
      </c>
      <c r="W20" s="16">
        <v>2.3E-3</v>
      </c>
      <c r="X20" s="16">
        <v>2.7000000000000001E-3</v>
      </c>
      <c r="Y20" s="25">
        <v>0.01</v>
      </c>
    </row>
    <row r="21" spans="1:25" s="14" customFormat="1" ht="39" customHeight="1" x14ac:dyDescent="0.25">
      <c r="B21" s="240"/>
      <c r="C21" s="70"/>
      <c r="D21" s="52"/>
      <c r="E21" s="38"/>
      <c r="F21" s="65" t="s">
        <v>20</v>
      </c>
      <c r="G21" s="118">
        <f>SUM(G14:G20)</f>
        <v>990</v>
      </c>
      <c r="H21" s="158"/>
      <c r="I21" s="172">
        <f t="shared" ref="I21:Y21" si="1">SUM(I14:I20)</f>
        <v>33.729999999999997</v>
      </c>
      <c r="J21" s="31">
        <f t="shared" si="1"/>
        <v>16.290000000000003</v>
      </c>
      <c r="K21" s="119">
        <f t="shared" si="1"/>
        <v>137.57999999999998</v>
      </c>
      <c r="L21" s="118">
        <f>SUM(L14:L20)</f>
        <v>831.13</v>
      </c>
      <c r="M21" s="172">
        <f t="shared" si="1"/>
        <v>0.52</v>
      </c>
      <c r="N21" s="31">
        <f t="shared" si="1"/>
        <v>0.39999999999999997</v>
      </c>
      <c r="O21" s="31">
        <f t="shared" si="1"/>
        <v>26.41</v>
      </c>
      <c r="P21" s="31">
        <f t="shared" si="1"/>
        <v>330.08</v>
      </c>
      <c r="Q21" s="119">
        <f>SUM(Q14:Q20)</f>
        <v>1.25</v>
      </c>
      <c r="R21" s="172">
        <f t="shared" si="1"/>
        <v>116.47</v>
      </c>
      <c r="S21" s="31">
        <f t="shared" si="1"/>
        <v>492.32</v>
      </c>
      <c r="T21" s="31">
        <f t="shared" si="1"/>
        <v>149.33000000000001</v>
      </c>
      <c r="U21" s="31">
        <f t="shared" si="1"/>
        <v>8.9</v>
      </c>
      <c r="V21" s="31">
        <f t="shared" si="1"/>
        <v>1513.95</v>
      </c>
      <c r="W21" s="31">
        <f t="shared" si="1"/>
        <v>0.13525999999999999</v>
      </c>
      <c r="X21" s="31">
        <f t="shared" si="1"/>
        <v>2.775E-2</v>
      </c>
      <c r="Y21" s="119">
        <f t="shared" si="1"/>
        <v>9.36</v>
      </c>
    </row>
    <row r="22" spans="1:25" s="14" customFormat="1" ht="39" customHeight="1" thickBot="1" x14ac:dyDescent="0.3">
      <c r="B22" s="241"/>
      <c r="C22" s="80"/>
      <c r="D22" s="53"/>
      <c r="E22" s="85"/>
      <c r="F22" s="66" t="s">
        <v>21</v>
      </c>
      <c r="G22" s="380"/>
      <c r="H22" s="85"/>
      <c r="I22" s="155"/>
      <c r="J22" s="156"/>
      <c r="K22" s="157"/>
      <c r="L22" s="79">
        <f>L21/27.2</f>
        <v>30.556250000000002</v>
      </c>
      <c r="M22" s="155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6"/>
      <c r="Y22" s="328"/>
    </row>
    <row r="23" spans="1:25" x14ac:dyDescent="0.2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1:25" ht="18.75" x14ac:dyDescent="0.25">
      <c r="E24" s="11"/>
      <c r="F24" s="18"/>
      <c r="G24" s="19"/>
      <c r="H24" s="11"/>
      <c r="I24" s="9"/>
      <c r="J24" s="11"/>
      <c r="K24" s="11"/>
    </row>
    <row r="31" spans="1:25" x14ac:dyDescent="0.2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Z22"/>
  <sheetViews>
    <sheetView topLeftCell="F1" zoomScale="70" zoomScaleNormal="70" workbookViewId="0">
      <selection activeCell="F22" sqref="F22"/>
    </sheetView>
  </sheetViews>
  <sheetFormatPr defaultRowHeight="15" x14ac:dyDescent="0.25"/>
  <cols>
    <col min="2" max="2" width="17" customWidth="1"/>
    <col min="3" max="3" width="12.140625" customWidth="1"/>
    <col min="4" max="4" width="17" customWidth="1"/>
    <col min="5" max="5" width="21.140625" customWidth="1"/>
    <col min="6" max="6" width="69" customWidth="1"/>
    <col min="7" max="7" width="19.140625" customWidth="1"/>
    <col min="12" max="12" width="16.5703125" customWidth="1"/>
    <col min="24" max="24" width="9.85546875" bestFit="1" customWidth="1"/>
  </cols>
  <sheetData>
    <row r="2" spans="1:26" ht="23.25" x14ac:dyDescent="0.35">
      <c r="B2" s="224" t="s">
        <v>1</v>
      </c>
      <c r="C2" s="225"/>
      <c r="D2" s="224" t="s">
        <v>3</v>
      </c>
      <c r="E2" s="224"/>
      <c r="F2" s="226" t="s">
        <v>2</v>
      </c>
      <c r="G2" s="225">
        <v>6</v>
      </c>
      <c r="H2" s="42"/>
      <c r="I2" s="6"/>
      <c r="L2" s="8"/>
      <c r="M2" s="7"/>
      <c r="N2" s="1"/>
      <c r="O2" s="2"/>
    </row>
    <row r="3" spans="1:26" ht="15.75" thickBot="1" x14ac:dyDescent="0.3">
      <c r="B3" s="1"/>
      <c r="C3" s="5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26" ht="16.5" thickBot="1" x14ac:dyDescent="0.3">
      <c r="A4" s="14"/>
      <c r="B4" s="724" t="s">
        <v>0</v>
      </c>
      <c r="C4" s="726"/>
      <c r="D4" s="728" t="s">
        <v>108</v>
      </c>
      <c r="E4" s="729" t="s">
        <v>37</v>
      </c>
      <c r="F4" s="731" t="s">
        <v>36</v>
      </c>
      <c r="G4" s="722" t="s">
        <v>25</v>
      </c>
      <c r="H4" s="733" t="s">
        <v>35</v>
      </c>
      <c r="I4" s="735" t="s">
        <v>22</v>
      </c>
      <c r="J4" s="736"/>
      <c r="K4" s="737"/>
      <c r="L4" s="738" t="s">
        <v>109</v>
      </c>
      <c r="M4" s="740" t="s">
        <v>23</v>
      </c>
      <c r="N4" s="741"/>
      <c r="O4" s="742"/>
      <c r="P4" s="742"/>
      <c r="Q4" s="743"/>
      <c r="R4" s="735" t="s">
        <v>24</v>
      </c>
      <c r="S4" s="744"/>
      <c r="T4" s="744"/>
      <c r="U4" s="744"/>
      <c r="V4" s="744"/>
      <c r="W4" s="744"/>
      <c r="X4" s="744"/>
      <c r="Y4" s="745"/>
      <c r="Z4" s="14"/>
    </row>
    <row r="5" spans="1:26" ht="46.5" thickBot="1" x14ac:dyDescent="0.3">
      <c r="A5" s="14"/>
      <c r="B5" s="725"/>
      <c r="C5" s="727"/>
      <c r="D5" s="725"/>
      <c r="E5" s="730"/>
      <c r="F5" s="732"/>
      <c r="G5" s="723"/>
      <c r="H5" s="734"/>
      <c r="I5" s="390" t="s">
        <v>26</v>
      </c>
      <c r="J5" s="462" t="s">
        <v>27</v>
      </c>
      <c r="K5" s="391" t="s">
        <v>28</v>
      </c>
      <c r="L5" s="739"/>
      <c r="M5" s="463" t="s">
        <v>29</v>
      </c>
      <c r="N5" s="463" t="s">
        <v>83</v>
      </c>
      <c r="O5" s="463" t="s">
        <v>30</v>
      </c>
      <c r="P5" s="415" t="s">
        <v>84</v>
      </c>
      <c r="Q5" s="463" t="s">
        <v>85</v>
      </c>
      <c r="R5" s="463" t="s">
        <v>31</v>
      </c>
      <c r="S5" s="463" t="s">
        <v>32</v>
      </c>
      <c r="T5" s="463" t="s">
        <v>33</v>
      </c>
      <c r="U5" s="463" t="s">
        <v>34</v>
      </c>
      <c r="V5" s="463" t="s">
        <v>86</v>
      </c>
      <c r="W5" s="463" t="s">
        <v>87</v>
      </c>
      <c r="X5" s="463" t="s">
        <v>88</v>
      </c>
      <c r="Y5" s="269" t="s">
        <v>89</v>
      </c>
      <c r="Z5" s="14"/>
    </row>
    <row r="6" spans="1:26" ht="45" customHeight="1" x14ac:dyDescent="0.25">
      <c r="A6" s="14"/>
      <c r="B6" s="258" t="s">
        <v>5</v>
      </c>
      <c r="C6" s="379"/>
      <c r="D6" s="63">
        <v>25</v>
      </c>
      <c r="E6" s="63" t="s">
        <v>19</v>
      </c>
      <c r="F6" s="421" t="s">
        <v>155</v>
      </c>
      <c r="G6" s="275">
        <v>150</v>
      </c>
      <c r="H6" s="174"/>
      <c r="I6" s="143">
        <v>0.6</v>
      </c>
      <c r="J6" s="26">
        <v>0.45</v>
      </c>
      <c r="K6" s="27">
        <v>15.45</v>
      </c>
      <c r="L6" s="210">
        <v>70.5</v>
      </c>
      <c r="M6" s="143">
        <v>0.03</v>
      </c>
      <c r="N6" s="282">
        <v>0.05</v>
      </c>
      <c r="O6" s="26">
        <v>7.5</v>
      </c>
      <c r="P6" s="26">
        <v>0</v>
      </c>
      <c r="Q6" s="27">
        <v>0</v>
      </c>
      <c r="R6" s="192">
        <v>28.5</v>
      </c>
      <c r="S6" s="193">
        <v>24</v>
      </c>
      <c r="T6" s="193">
        <v>18</v>
      </c>
      <c r="U6" s="193">
        <v>0</v>
      </c>
      <c r="V6" s="193">
        <v>232.5</v>
      </c>
      <c r="W6" s="193">
        <v>1.5E-3</v>
      </c>
      <c r="X6" s="193">
        <v>1.4999999999999999E-4</v>
      </c>
      <c r="Y6" s="189">
        <v>0.01</v>
      </c>
      <c r="Z6" s="14"/>
    </row>
    <row r="7" spans="1:26" ht="25.5" customHeight="1" x14ac:dyDescent="0.25">
      <c r="A7" s="24"/>
      <c r="B7" s="60"/>
      <c r="C7" s="267"/>
      <c r="D7" s="52">
        <v>67</v>
      </c>
      <c r="E7" s="52" t="s">
        <v>53</v>
      </c>
      <c r="F7" s="67" t="s">
        <v>154</v>
      </c>
      <c r="G7" s="100">
        <v>200</v>
      </c>
      <c r="H7" s="38"/>
      <c r="I7" s="123">
        <v>25.15</v>
      </c>
      <c r="J7" s="16">
        <v>26.96</v>
      </c>
      <c r="K7" s="25">
        <v>3.72</v>
      </c>
      <c r="L7" s="122">
        <v>360.42</v>
      </c>
      <c r="M7" s="123">
        <v>0.1</v>
      </c>
      <c r="N7" s="15">
        <v>0.69</v>
      </c>
      <c r="O7" s="16">
        <v>0.37</v>
      </c>
      <c r="P7" s="16">
        <v>310</v>
      </c>
      <c r="Q7" s="25">
        <v>3.83</v>
      </c>
      <c r="R7" s="123">
        <v>299.25</v>
      </c>
      <c r="S7" s="16">
        <v>403.42</v>
      </c>
      <c r="T7" s="16">
        <v>30.23</v>
      </c>
      <c r="U7" s="16">
        <v>3.73</v>
      </c>
      <c r="V7" s="16">
        <v>274.95</v>
      </c>
      <c r="W7" s="16">
        <v>4.7800000000000004E-3</v>
      </c>
      <c r="X7" s="16">
        <v>4.4339999999999997E-2</v>
      </c>
      <c r="Y7" s="25">
        <v>0.01</v>
      </c>
      <c r="Z7" s="24"/>
    </row>
    <row r="8" spans="1:26" ht="33" customHeight="1" x14ac:dyDescent="0.25">
      <c r="A8" s="24"/>
      <c r="B8" s="60"/>
      <c r="C8" s="267"/>
      <c r="D8" s="52">
        <v>116</v>
      </c>
      <c r="E8" s="52" t="s">
        <v>41</v>
      </c>
      <c r="F8" s="67" t="s">
        <v>71</v>
      </c>
      <c r="G8" s="52">
        <v>200</v>
      </c>
      <c r="H8" s="38"/>
      <c r="I8" s="123">
        <v>3.28</v>
      </c>
      <c r="J8" s="16">
        <v>2.56</v>
      </c>
      <c r="K8" s="25">
        <v>11.81</v>
      </c>
      <c r="L8" s="122">
        <v>83.43</v>
      </c>
      <c r="M8" s="123">
        <v>0.04</v>
      </c>
      <c r="N8" s="15">
        <v>0.14000000000000001</v>
      </c>
      <c r="O8" s="16">
        <v>0.52</v>
      </c>
      <c r="P8" s="16">
        <v>10</v>
      </c>
      <c r="Q8" s="25">
        <v>0.05</v>
      </c>
      <c r="R8" s="123">
        <v>122.5</v>
      </c>
      <c r="S8" s="16">
        <v>163.78</v>
      </c>
      <c r="T8" s="16">
        <v>67.64</v>
      </c>
      <c r="U8" s="16">
        <v>2.96</v>
      </c>
      <c r="V8" s="16">
        <v>121.18</v>
      </c>
      <c r="W8" s="16">
        <v>7.92E-3</v>
      </c>
      <c r="X8" s="16">
        <v>1.7600000000000001E-3</v>
      </c>
      <c r="Y8" s="86">
        <v>0.02</v>
      </c>
      <c r="Z8" s="24"/>
    </row>
    <row r="9" spans="1:26" ht="23.25" customHeight="1" x14ac:dyDescent="0.25">
      <c r="A9" s="24"/>
      <c r="B9" s="60"/>
      <c r="C9" s="267"/>
      <c r="D9" s="52">
        <v>121</v>
      </c>
      <c r="E9" s="52" t="s">
        <v>13</v>
      </c>
      <c r="F9" s="449" t="s">
        <v>45</v>
      </c>
      <c r="G9" s="222">
        <v>30</v>
      </c>
      <c r="H9" s="52"/>
      <c r="I9" s="15">
        <v>2.25</v>
      </c>
      <c r="J9" s="16">
        <v>0.87</v>
      </c>
      <c r="K9" s="17">
        <v>14.94</v>
      </c>
      <c r="L9" s="77">
        <v>78.599999999999994</v>
      </c>
      <c r="M9" s="123">
        <v>0.03</v>
      </c>
      <c r="N9" s="15">
        <v>0.01</v>
      </c>
      <c r="O9" s="16">
        <v>0</v>
      </c>
      <c r="P9" s="16">
        <v>0</v>
      </c>
      <c r="Q9" s="25">
        <v>0</v>
      </c>
      <c r="R9" s="15">
        <v>5.7</v>
      </c>
      <c r="S9" s="16">
        <v>19.5</v>
      </c>
      <c r="T9" s="16">
        <v>3.9</v>
      </c>
      <c r="U9" s="16">
        <v>0.36</v>
      </c>
      <c r="V9" s="16">
        <v>27.6</v>
      </c>
      <c r="W9" s="16">
        <v>0</v>
      </c>
      <c r="X9" s="16">
        <v>0</v>
      </c>
      <c r="Y9" s="25">
        <v>0</v>
      </c>
      <c r="Z9" s="24"/>
    </row>
    <row r="10" spans="1:26" ht="24" customHeight="1" x14ac:dyDescent="0.25">
      <c r="A10" s="24"/>
      <c r="B10" s="60"/>
      <c r="C10" s="267"/>
      <c r="D10" s="52"/>
      <c r="E10" s="52"/>
      <c r="F10" s="546" t="s">
        <v>20</v>
      </c>
      <c r="G10" s="118">
        <f>SUM(G6:G9)</f>
        <v>580</v>
      </c>
      <c r="H10" s="38"/>
      <c r="I10" s="172">
        <f t="shared" ref="I10:Y10" si="0">SUM(I6:I9)</f>
        <v>31.28</v>
      </c>
      <c r="J10" s="31">
        <f t="shared" si="0"/>
        <v>30.84</v>
      </c>
      <c r="K10" s="119">
        <f t="shared" si="0"/>
        <v>45.919999999999995</v>
      </c>
      <c r="L10" s="178">
        <f t="shared" si="0"/>
        <v>592.95000000000005</v>
      </c>
      <c r="M10" s="172">
        <f t="shared" si="0"/>
        <v>0.2</v>
      </c>
      <c r="N10" s="31">
        <f t="shared" si="0"/>
        <v>0.89</v>
      </c>
      <c r="O10" s="31">
        <f t="shared" si="0"/>
        <v>8.39</v>
      </c>
      <c r="P10" s="31">
        <f t="shared" si="0"/>
        <v>320</v>
      </c>
      <c r="Q10" s="119">
        <f t="shared" si="0"/>
        <v>3.88</v>
      </c>
      <c r="R10" s="172">
        <f t="shared" si="0"/>
        <v>455.95</v>
      </c>
      <c r="S10" s="31">
        <f t="shared" si="0"/>
        <v>610.70000000000005</v>
      </c>
      <c r="T10" s="31">
        <f t="shared" si="0"/>
        <v>119.77000000000001</v>
      </c>
      <c r="U10" s="31">
        <f t="shared" si="0"/>
        <v>7.05</v>
      </c>
      <c r="V10" s="31">
        <f t="shared" si="0"/>
        <v>656.23</v>
      </c>
      <c r="W10" s="31">
        <f t="shared" si="0"/>
        <v>1.4200000000000001E-2</v>
      </c>
      <c r="X10" s="31">
        <f t="shared" si="0"/>
        <v>4.6249999999999993E-2</v>
      </c>
      <c r="Y10" s="29">
        <f t="shared" si="0"/>
        <v>0.04</v>
      </c>
      <c r="Z10" s="24"/>
    </row>
    <row r="11" spans="1:26" ht="30" customHeight="1" thickBot="1" x14ac:dyDescent="0.3">
      <c r="A11" s="24"/>
      <c r="B11" s="60"/>
      <c r="C11" s="340"/>
      <c r="D11" s="53"/>
      <c r="E11" s="53"/>
      <c r="F11" s="66" t="s">
        <v>21</v>
      </c>
      <c r="G11" s="53"/>
      <c r="H11" s="112"/>
      <c r="I11" s="332"/>
      <c r="J11" s="333"/>
      <c r="K11" s="334"/>
      <c r="L11" s="447">
        <f>L10/27.2</f>
        <v>21.799632352941178</v>
      </c>
      <c r="M11" s="155"/>
      <c r="N11" s="180"/>
      <c r="O11" s="156"/>
      <c r="P11" s="156"/>
      <c r="Q11" s="157"/>
      <c r="R11" s="332"/>
      <c r="S11" s="333"/>
      <c r="T11" s="333"/>
      <c r="U11" s="333"/>
      <c r="V11" s="333"/>
      <c r="W11" s="333"/>
      <c r="X11" s="333"/>
      <c r="Y11" s="339"/>
      <c r="Z11" s="24"/>
    </row>
    <row r="12" spans="1:26" ht="24" customHeight="1" x14ac:dyDescent="0.25">
      <c r="A12" s="14"/>
      <c r="B12" s="258" t="s">
        <v>6</v>
      </c>
      <c r="C12" s="205"/>
      <c r="D12" s="95">
        <v>9</v>
      </c>
      <c r="E12" s="174" t="s">
        <v>19</v>
      </c>
      <c r="F12" s="443" t="s">
        <v>127</v>
      </c>
      <c r="G12" s="95">
        <v>100</v>
      </c>
      <c r="H12" s="243"/>
      <c r="I12" s="143">
        <v>2.16</v>
      </c>
      <c r="J12" s="26">
        <v>7.11</v>
      </c>
      <c r="K12" s="27">
        <v>11.61</v>
      </c>
      <c r="L12" s="288">
        <v>121.24</v>
      </c>
      <c r="M12" s="143">
        <v>0.04</v>
      </c>
      <c r="N12" s="26">
        <v>0.05</v>
      </c>
      <c r="O12" s="26">
        <v>7.46</v>
      </c>
      <c r="P12" s="26">
        <v>50</v>
      </c>
      <c r="Q12" s="27">
        <v>0</v>
      </c>
      <c r="R12" s="282">
        <v>29.26</v>
      </c>
      <c r="S12" s="26">
        <v>45.16</v>
      </c>
      <c r="T12" s="26">
        <v>23.95</v>
      </c>
      <c r="U12" s="26">
        <v>1.33</v>
      </c>
      <c r="V12" s="26">
        <v>342.58</v>
      </c>
      <c r="W12" s="26">
        <v>5.0000000000000001E-3</v>
      </c>
      <c r="X12" s="26">
        <v>1E-3</v>
      </c>
      <c r="Y12" s="27">
        <v>0.01</v>
      </c>
      <c r="Z12" s="14"/>
    </row>
    <row r="13" spans="1:26" ht="21" customHeight="1" x14ac:dyDescent="0.25">
      <c r="A13" s="14"/>
      <c r="B13" s="60"/>
      <c r="C13" s="43"/>
      <c r="D13" s="52">
        <v>236</v>
      </c>
      <c r="E13" s="38" t="s">
        <v>8</v>
      </c>
      <c r="F13" s="67" t="s">
        <v>166</v>
      </c>
      <c r="G13" s="100">
        <v>250</v>
      </c>
      <c r="H13" s="38"/>
      <c r="I13" s="110">
        <v>6.09</v>
      </c>
      <c r="J13" s="32">
        <v>5.96</v>
      </c>
      <c r="K13" s="86">
        <v>13.63</v>
      </c>
      <c r="L13" s="160">
        <v>132.13999999999999</v>
      </c>
      <c r="M13" s="110">
        <v>0.09</v>
      </c>
      <c r="N13" s="32">
        <v>0.08</v>
      </c>
      <c r="O13" s="32">
        <v>7.33</v>
      </c>
      <c r="P13" s="32">
        <v>150</v>
      </c>
      <c r="Q13" s="86">
        <v>0</v>
      </c>
      <c r="R13" s="87">
        <v>20.09</v>
      </c>
      <c r="S13" s="32">
        <v>87.01</v>
      </c>
      <c r="T13" s="32">
        <v>26.02</v>
      </c>
      <c r="U13" s="32">
        <v>1.1299999999999999</v>
      </c>
      <c r="V13" s="32">
        <v>465.34</v>
      </c>
      <c r="W13" s="32">
        <v>5.2399999999999999E-3</v>
      </c>
      <c r="X13" s="32">
        <v>2.7999999999999998E-4</v>
      </c>
      <c r="Y13" s="86">
        <v>0.06</v>
      </c>
      <c r="Z13" s="14"/>
    </row>
    <row r="14" spans="1:26" ht="20.25" customHeight="1" x14ac:dyDescent="0.25">
      <c r="A14" s="14"/>
      <c r="B14" s="215"/>
      <c r="C14" s="43"/>
      <c r="D14" s="52">
        <v>126</v>
      </c>
      <c r="E14" s="38" t="s">
        <v>66</v>
      </c>
      <c r="F14" s="444" t="s">
        <v>161</v>
      </c>
      <c r="G14" s="52">
        <v>100</v>
      </c>
      <c r="H14" s="38"/>
      <c r="I14" s="123">
        <v>18.91</v>
      </c>
      <c r="J14" s="16">
        <v>19.04</v>
      </c>
      <c r="K14" s="25">
        <v>3.84</v>
      </c>
      <c r="L14" s="122">
        <v>263.23</v>
      </c>
      <c r="M14" s="123">
        <v>0.06</v>
      </c>
      <c r="N14" s="16">
        <v>0.14000000000000001</v>
      </c>
      <c r="O14" s="16">
        <v>1.1599999999999999</v>
      </c>
      <c r="P14" s="16">
        <v>10</v>
      </c>
      <c r="Q14" s="25">
        <v>0.04</v>
      </c>
      <c r="R14" s="15">
        <v>34.25</v>
      </c>
      <c r="S14" s="16">
        <v>193.96</v>
      </c>
      <c r="T14" s="16">
        <v>25.08</v>
      </c>
      <c r="U14" s="16">
        <v>2.64</v>
      </c>
      <c r="V14" s="16">
        <v>340.14</v>
      </c>
      <c r="W14" s="16">
        <v>8.9300000000000004E-3</v>
      </c>
      <c r="X14" s="16">
        <v>2.7999999999999998E-4</v>
      </c>
      <c r="Y14" s="25">
        <v>7.0000000000000007E-2</v>
      </c>
      <c r="Z14" s="14"/>
    </row>
    <row r="15" spans="1:26" ht="23.25" customHeight="1" x14ac:dyDescent="0.25">
      <c r="A15" s="14"/>
      <c r="B15" s="215"/>
      <c r="C15" s="43"/>
      <c r="D15" s="52">
        <v>210</v>
      </c>
      <c r="E15" s="38" t="s">
        <v>44</v>
      </c>
      <c r="F15" s="444" t="s">
        <v>167</v>
      </c>
      <c r="G15" s="52">
        <v>180</v>
      </c>
      <c r="H15" s="38"/>
      <c r="I15" s="123">
        <v>18.98</v>
      </c>
      <c r="J15" s="16">
        <v>5.0599999999999996</v>
      </c>
      <c r="K15" s="25">
        <v>38.409999999999997</v>
      </c>
      <c r="L15" s="122">
        <v>271.43</v>
      </c>
      <c r="M15" s="123">
        <v>0.56999999999999995</v>
      </c>
      <c r="N15" s="16">
        <v>0.13</v>
      </c>
      <c r="O15" s="16">
        <v>0</v>
      </c>
      <c r="P15" s="16">
        <v>30</v>
      </c>
      <c r="Q15" s="25">
        <v>0.08</v>
      </c>
      <c r="R15" s="15">
        <v>71.430000000000007</v>
      </c>
      <c r="S15" s="16">
        <v>174.12</v>
      </c>
      <c r="T15" s="16">
        <v>67.16</v>
      </c>
      <c r="U15" s="16">
        <v>5.36</v>
      </c>
      <c r="V15" s="16">
        <v>533.03</v>
      </c>
      <c r="W15" s="16">
        <v>3.9500000000000004E-3</v>
      </c>
      <c r="X15" s="16">
        <v>1.0149999999999999E-2</v>
      </c>
      <c r="Y15" s="25">
        <v>0.02</v>
      </c>
      <c r="Z15" s="14"/>
    </row>
    <row r="16" spans="1:26" ht="18.75" customHeight="1" x14ac:dyDescent="0.25">
      <c r="A16" s="14"/>
      <c r="B16" s="215"/>
      <c r="C16" s="43"/>
      <c r="D16" s="58">
        <v>101</v>
      </c>
      <c r="E16" s="52" t="s">
        <v>17</v>
      </c>
      <c r="F16" s="67" t="s">
        <v>56</v>
      </c>
      <c r="G16" s="100">
        <v>200</v>
      </c>
      <c r="H16" s="38"/>
      <c r="I16" s="123">
        <v>0.64</v>
      </c>
      <c r="J16" s="16">
        <v>0.25</v>
      </c>
      <c r="K16" s="25">
        <v>16.059999999999999</v>
      </c>
      <c r="L16" s="77">
        <v>79.849999999999994</v>
      </c>
      <c r="M16" s="15">
        <v>0.01</v>
      </c>
      <c r="N16" s="15">
        <v>0.05</v>
      </c>
      <c r="O16" s="16">
        <v>0.05</v>
      </c>
      <c r="P16" s="16">
        <v>100</v>
      </c>
      <c r="Q16" s="17">
        <v>0</v>
      </c>
      <c r="R16" s="123">
        <v>10.77</v>
      </c>
      <c r="S16" s="16">
        <v>2.96</v>
      </c>
      <c r="T16" s="16">
        <v>2.96</v>
      </c>
      <c r="U16" s="16">
        <v>0.54</v>
      </c>
      <c r="V16" s="16">
        <v>8.5000000000000006E-3</v>
      </c>
      <c r="W16" s="16">
        <v>0</v>
      </c>
      <c r="X16" s="16">
        <v>0</v>
      </c>
      <c r="Y16" s="25">
        <v>0</v>
      </c>
      <c r="Z16" s="14"/>
    </row>
    <row r="17" spans="1:26" ht="22.5" customHeight="1" x14ac:dyDescent="0.25">
      <c r="A17" s="14"/>
      <c r="B17" s="215"/>
      <c r="C17" s="43"/>
      <c r="D17" s="88">
        <v>119</v>
      </c>
      <c r="E17" s="38" t="s">
        <v>13</v>
      </c>
      <c r="F17" s="83" t="s">
        <v>49</v>
      </c>
      <c r="G17" s="276">
        <v>20</v>
      </c>
      <c r="H17" s="52"/>
      <c r="I17" s="15">
        <v>1.52</v>
      </c>
      <c r="J17" s="16">
        <v>0.16</v>
      </c>
      <c r="K17" s="17">
        <v>9.84</v>
      </c>
      <c r="L17" s="130">
        <v>47</v>
      </c>
      <c r="M17" s="123">
        <v>0.02</v>
      </c>
      <c r="N17" s="16">
        <v>0.01</v>
      </c>
      <c r="O17" s="16">
        <v>0</v>
      </c>
      <c r="P17" s="16">
        <v>0</v>
      </c>
      <c r="Q17" s="17">
        <v>0</v>
      </c>
      <c r="R17" s="123">
        <v>4</v>
      </c>
      <c r="S17" s="16">
        <v>13</v>
      </c>
      <c r="T17" s="16">
        <v>2.8</v>
      </c>
      <c r="U17" s="16">
        <v>0.22</v>
      </c>
      <c r="V17" s="16">
        <v>18.600000000000001</v>
      </c>
      <c r="W17" s="16">
        <v>6.4000000000000005E-4</v>
      </c>
      <c r="X17" s="16">
        <v>1.1999999999999999E-3</v>
      </c>
      <c r="Y17" s="25">
        <v>2.9</v>
      </c>
      <c r="Z17" s="14"/>
    </row>
    <row r="18" spans="1:26" ht="23.25" customHeight="1" x14ac:dyDescent="0.25">
      <c r="A18" s="14"/>
      <c r="B18" s="215"/>
      <c r="C18" s="43"/>
      <c r="D18" s="52">
        <v>120</v>
      </c>
      <c r="E18" s="38" t="s">
        <v>14</v>
      </c>
      <c r="F18" s="50" t="s">
        <v>12</v>
      </c>
      <c r="G18" s="70">
        <v>20</v>
      </c>
      <c r="H18" s="307"/>
      <c r="I18" s="15">
        <v>1.32</v>
      </c>
      <c r="J18" s="16">
        <v>0.24</v>
      </c>
      <c r="K18" s="17">
        <v>8.0399999999999991</v>
      </c>
      <c r="L18" s="303">
        <v>39.6</v>
      </c>
      <c r="M18" s="123">
        <v>0.03</v>
      </c>
      <c r="N18" s="16">
        <v>0.02</v>
      </c>
      <c r="O18" s="16">
        <v>0</v>
      </c>
      <c r="P18" s="16">
        <v>0</v>
      </c>
      <c r="Q18" s="17">
        <v>0</v>
      </c>
      <c r="R18" s="123">
        <v>5.8</v>
      </c>
      <c r="S18" s="16">
        <v>30</v>
      </c>
      <c r="T18" s="16">
        <v>9.4</v>
      </c>
      <c r="U18" s="16">
        <v>0.78</v>
      </c>
      <c r="V18" s="16">
        <v>47</v>
      </c>
      <c r="W18" s="16">
        <v>8.0000000000000004E-4</v>
      </c>
      <c r="X18" s="16">
        <v>1.1000000000000001E-3</v>
      </c>
      <c r="Y18" s="25">
        <v>1.2E-2</v>
      </c>
      <c r="Z18" s="14"/>
    </row>
    <row r="19" spans="1:26" ht="26.25" customHeight="1" x14ac:dyDescent="0.25">
      <c r="A19" s="14"/>
      <c r="B19" s="215"/>
      <c r="C19" s="43"/>
      <c r="D19" s="152"/>
      <c r="E19" s="162"/>
      <c r="F19" s="65" t="s">
        <v>20</v>
      </c>
      <c r="G19" s="118">
        <f>SUM(G12:G18)</f>
        <v>870</v>
      </c>
      <c r="H19" s="158"/>
      <c r="I19" s="172">
        <f t="shared" ref="I19:Y19" si="1">SUM(I12:I18)</f>
        <v>49.620000000000005</v>
      </c>
      <c r="J19" s="31">
        <f t="shared" si="1"/>
        <v>37.82</v>
      </c>
      <c r="K19" s="119">
        <f t="shared" si="1"/>
        <v>101.43</v>
      </c>
      <c r="L19" s="178">
        <f>SUM(L12:L18)</f>
        <v>954.49</v>
      </c>
      <c r="M19" s="172">
        <f t="shared" si="1"/>
        <v>0.82000000000000006</v>
      </c>
      <c r="N19" s="31">
        <f t="shared" si="1"/>
        <v>0.48000000000000004</v>
      </c>
      <c r="O19" s="31">
        <f t="shared" si="1"/>
        <v>16</v>
      </c>
      <c r="P19" s="31">
        <f t="shared" si="1"/>
        <v>340</v>
      </c>
      <c r="Q19" s="119">
        <f t="shared" si="1"/>
        <v>0.12</v>
      </c>
      <c r="R19" s="168">
        <f t="shared" si="1"/>
        <v>175.60000000000002</v>
      </c>
      <c r="S19" s="31">
        <f t="shared" si="1"/>
        <v>546.21</v>
      </c>
      <c r="T19" s="31">
        <f t="shared" si="1"/>
        <v>157.37</v>
      </c>
      <c r="U19" s="31">
        <f t="shared" si="1"/>
        <v>12</v>
      </c>
      <c r="V19" s="31">
        <f t="shared" si="1"/>
        <v>1746.6984999999997</v>
      </c>
      <c r="W19" s="31">
        <f t="shared" si="1"/>
        <v>2.4560000000000002E-2</v>
      </c>
      <c r="X19" s="31">
        <f t="shared" si="1"/>
        <v>1.4009999999999998E-2</v>
      </c>
      <c r="Y19" s="119">
        <f t="shared" si="1"/>
        <v>3.0720000000000001</v>
      </c>
      <c r="Z19" s="14"/>
    </row>
    <row r="20" spans="1:26" ht="29.25" customHeight="1" thickBot="1" x14ac:dyDescent="0.3">
      <c r="A20" s="14"/>
      <c r="B20" s="259"/>
      <c r="C20" s="44"/>
      <c r="D20" s="56"/>
      <c r="E20" s="113"/>
      <c r="F20" s="66" t="s">
        <v>21</v>
      </c>
      <c r="G20" s="380"/>
      <c r="H20" s="381"/>
      <c r="I20" s="155"/>
      <c r="J20" s="156"/>
      <c r="K20" s="157"/>
      <c r="L20" s="404">
        <f>L19/27.2</f>
        <v>35.091544117647061</v>
      </c>
      <c r="M20" s="155"/>
      <c r="N20" s="156"/>
      <c r="O20" s="156"/>
      <c r="P20" s="156"/>
      <c r="Q20" s="157"/>
      <c r="R20" s="180"/>
      <c r="S20" s="156"/>
      <c r="T20" s="156"/>
      <c r="U20" s="156"/>
      <c r="V20" s="156"/>
      <c r="W20" s="156"/>
      <c r="X20" s="156"/>
      <c r="Y20" s="157"/>
      <c r="Z20" s="14"/>
    </row>
    <row r="21" spans="1:26" x14ac:dyDescent="0.25">
      <c r="B21" s="2"/>
      <c r="C21" s="5"/>
      <c r="D21" s="4"/>
      <c r="E21" s="2"/>
      <c r="F21" s="2"/>
      <c r="G21" s="2"/>
      <c r="H21" s="9"/>
      <c r="I21" s="10"/>
      <c r="J21" s="9"/>
      <c r="K21" s="2"/>
      <c r="L21" s="12"/>
      <c r="M21" s="2"/>
      <c r="N21" s="2"/>
      <c r="O21" s="2"/>
    </row>
    <row r="22" spans="1:26" ht="18.75" x14ac:dyDescent="0.25">
      <c r="C22" s="5"/>
      <c r="D22" s="5"/>
      <c r="E22" s="11"/>
      <c r="F22" s="18"/>
      <c r="G22" s="19"/>
      <c r="H22" s="11"/>
      <c r="I22" s="11"/>
      <c r="J22" s="11"/>
      <c r="K22" s="11"/>
    </row>
  </sheetData>
  <mergeCells count="11">
    <mergeCell ref="H4:H5"/>
    <mergeCell ref="I4:K4"/>
    <mergeCell ref="L4:L5"/>
    <mergeCell ref="M4:Q4"/>
    <mergeCell ref="R4:Y4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Y30"/>
  <sheetViews>
    <sheetView zoomScale="60" zoomScaleNormal="60" workbookViewId="0">
      <selection activeCell="I16" sqref="I16"/>
    </sheetView>
  </sheetViews>
  <sheetFormatPr defaultRowHeight="15" x14ac:dyDescent="0.25"/>
  <cols>
    <col min="2" max="2" width="16.85546875" customWidth="1"/>
    <col min="3" max="3" width="13.7109375" style="5" customWidth="1"/>
    <col min="4" max="4" width="15.710937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8.5703125" customWidth="1"/>
    <col min="12" max="12" width="22.5703125" customWidth="1"/>
    <col min="13" max="13" width="11.28515625" customWidth="1"/>
    <col min="16" max="16" width="11.5703125" customWidth="1"/>
    <col min="23" max="23" width="11.85546875" bestFit="1" customWidth="1"/>
    <col min="24" max="24" width="18.42578125" customWidth="1"/>
  </cols>
  <sheetData>
    <row r="2" spans="1:25" ht="23.25" x14ac:dyDescent="0.35">
      <c r="B2" s="224" t="s">
        <v>1</v>
      </c>
      <c r="C2" s="225"/>
      <c r="D2" s="224" t="s">
        <v>3</v>
      </c>
      <c r="E2" s="224"/>
      <c r="F2" s="226" t="s">
        <v>2</v>
      </c>
      <c r="G2" s="225">
        <v>7</v>
      </c>
      <c r="H2" s="7"/>
      <c r="I2" s="6"/>
      <c r="L2" s="8"/>
      <c r="M2" s="7"/>
      <c r="N2" s="1"/>
      <c r="O2" s="2"/>
    </row>
    <row r="3" spans="1:25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25" s="14" customFormat="1" ht="21.75" customHeight="1" thickBot="1" x14ac:dyDescent="0.3">
      <c r="B4" s="704" t="s">
        <v>0</v>
      </c>
      <c r="C4" s="746"/>
      <c r="D4" s="693" t="s">
        <v>108</v>
      </c>
      <c r="E4" s="704" t="s">
        <v>37</v>
      </c>
      <c r="F4" s="720" t="s">
        <v>36</v>
      </c>
      <c r="G4" s="720" t="s">
        <v>25</v>
      </c>
      <c r="H4" s="720" t="s">
        <v>35</v>
      </c>
      <c r="I4" s="690" t="s">
        <v>22</v>
      </c>
      <c r="J4" s="711"/>
      <c r="K4" s="712"/>
      <c r="L4" s="693" t="s">
        <v>109</v>
      </c>
      <c r="M4" s="686" t="s">
        <v>23</v>
      </c>
      <c r="N4" s="687"/>
      <c r="O4" s="702"/>
      <c r="P4" s="702"/>
      <c r="Q4" s="703"/>
      <c r="R4" s="690" t="s">
        <v>24</v>
      </c>
      <c r="S4" s="691"/>
      <c r="T4" s="691"/>
      <c r="U4" s="691"/>
      <c r="V4" s="691"/>
      <c r="W4" s="691"/>
      <c r="X4" s="691"/>
      <c r="Y4" s="692"/>
    </row>
    <row r="5" spans="1:25" s="14" customFormat="1" ht="36" customHeight="1" thickBot="1" x14ac:dyDescent="0.3">
      <c r="B5" s="705"/>
      <c r="C5" s="705"/>
      <c r="D5" s="698"/>
      <c r="E5" s="705"/>
      <c r="F5" s="705"/>
      <c r="G5" s="705"/>
      <c r="H5" s="705"/>
      <c r="I5" s="209" t="s">
        <v>26</v>
      </c>
      <c r="J5" s="188" t="s">
        <v>27</v>
      </c>
      <c r="K5" s="228" t="s">
        <v>28</v>
      </c>
      <c r="L5" s="698"/>
      <c r="M5" s="200" t="s">
        <v>29</v>
      </c>
      <c r="N5" s="200" t="s">
        <v>83</v>
      </c>
      <c r="O5" s="200" t="s">
        <v>30</v>
      </c>
      <c r="P5" s="201" t="s">
        <v>84</v>
      </c>
      <c r="Q5" s="200" t="s">
        <v>85</v>
      </c>
      <c r="R5" s="200" t="s">
        <v>31</v>
      </c>
      <c r="S5" s="200" t="s">
        <v>32</v>
      </c>
      <c r="T5" s="200" t="s">
        <v>33</v>
      </c>
      <c r="U5" s="200" t="s">
        <v>34</v>
      </c>
      <c r="V5" s="200" t="s">
        <v>86</v>
      </c>
      <c r="W5" s="200" t="s">
        <v>87</v>
      </c>
      <c r="X5" s="200" t="s">
        <v>88</v>
      </c>
      <c r="Y5" s="223" t="s">
        <v>89</v>
      </c>
    </row>
    <row r="6" spans="1:25" s="14" customFormat="1" ht="39" customHeight="1" x14ac:dyDescent="0.25">
      <c r="B6" s="238" t="s">
        <v>5</v>
      </c>
      <c r="C6" s="205"/>
      <c r="D6" s="243">
        <v>1</v>
      </c>
      <c r="E6" s="63" t="s">
        <v>19</v>
      </c>
      <c r="F6" s="420" t="s">
        <v>11</v>
      </c>
      <c r="G6" s="63">
        <v>30</v>
      </c>
      <c r="H6" s="243"/>
      <c r="I6" s="143">
        <v>6.96</v>
      </c>
      <c r="J6" s="26">
        <v>8.86</v>
      </c>
      <c r="K6" s="27">
        <v>0</v>
      </c>
      <c r="L6" s="346">
        <v>109.2</v>
      </c>
      <c r="M6" s="143">
        <v>0.2</v>
      </c>
      <c r="N6" s="26">
        <v>0.1</v>
      </c>
      <c r="O6" s="26">
        <v>0.2</v>
      </c>
      <c r="P6" s="26">
        <v>80</v>
      </c>
      <c r="Q6" s="164">
        <v>0.28000000000000003</v>
      </c>
      <c r="R6" s="143">
        <v>264</v>
      </c>
      <c r="S6" s="26">
        <v>150</v>
      </c>
      <c r="T6" s="26">
        <v>10.5</v>
      </c>
      <c r="U6" s="26">
        <v>0.3</v>
      </c>
      <c r="V6" s="26">
        <v>26.4</v>
      </c>
      <c r="W6" s="26">
        <v>0</v>
      </c>
      <c r="X6" s="26">
        <v>0</v>
      </c>
      <c r="Y6" s="27">
        <v>0</v>
      </c>
    </row>
    <row r="7" spans="1:25" s="14" customFormat="1" ht="39" customHeight="1" x14ac:dyDescent="0.25">
      <c r="B7" s="239"/>
      <c r="C7" s="43"/>
      <c r="D7" s="38">
        <v>123</v>
      </c>
      <c r="E7" s="52" t="s">
        <v>53</v>
      </c>
      <c r="F7" s="442" t="s">
        <v>137</v>
      </c>
      <c r="G7" s="100">
        <v>258</v>
      </c>
      <c r="H7" s="38"/>
      <c r="I7" s="161">
        <v>9.2200000000000006</v>
      </c>
      <c r="J7" s="34">
        <v>9.17</v>
      </c>
      <c r="K7" s="36">
        <v>43.02</v>
      </c>
      <c r="L7" s="342">
        <v>290.33</v>
      </c>
      <c r="M7" s="161">
        <v>0.1</v>
      </c>
      <c r="N7" s="34">
        <v>0.28999999999999998</v>
      </c>
      <c r="O7" s="34">
        <v>1.1100000000000001</v>
      </c>
      <c r="P7" s="34">
        <v>50</v>
      </c>
      <c r="Q7" s="35">
        <v>0.19</v>
      </c>
      <c r="R7" s="161">
        <v>237.81</v>
      </c>
      <c r="S7" s="34">
        <v>210.32</v>
      </c>
      <c r="T7" s="34">
        <v>37.4</v>
      </c>
      <c r="U7" s="34">
        <v>1.24</v>
      </c>
      <c r="V7" s="34">
        <v>313.26</v>
      </c>
      <c r="W7" s="34">
        <v>0.02</v>
      </c>
      <c r="X7" s="34">
        <v>0.01</v>
      </c>
      <c r="Y7" s="36">
        <v>0.04</v>
      </c>
    </row>
    <row r="8" spans="1:25" s="24" customFormat="1" ht="39" customHeight="1" x14ac:dyDescent="0.25">
      <c r="B8" s="217"/>
      <c r="C8" s="43"/>
      <c r="D8" s="52">
        <v>114</v>
      </c>
      <c r="E8" s="38" t="s">
        <v>41</v>
      </c>
      <c r="F8" s="67" t="s">
        <v>46</v>
      </c>
      <c r="G8" s="222">
        <v>200</v>
      </c>
      <c r="H8" s="70"/>
      <c r="I8" s="123">
        <v>0</v>
      </c>
      <c r="J8" s="16">
        <v>0</v>
      </c>
      <c r="K8" s="25">
        <v>7.27</v>
      </c>
      <c r="L8" s="77">
        <v>28.73</v>
      </c>
      <c r="M8" s="123">
        <v>0</v>
      </c>
      <c r="N8" s="16">
        <v>0</v>
      </c>
      <c r="O8" s="16">
        <v>0</v>
      </c>
      <c r="P8" s="16">
        <v>0</v>
      </c>
      <c r="Q8" s="17">
        <v>0</v>
      </c>
      <c r="R8" s="123">
        <v>0.26</v>
      </c>
      <c r="S8" s="16">
        <v>0.03</v>
      </c>
      <c r="T8" s="16">
        <v>0.03</v>
      </c>
      <c r="U8" s="16">
        <v>0.02</v>
      </c>
      <c r="V8" s="16">
        <v>0.28999999999999998</v>
      </c>
      <c r="W8" s="16">
        <v>0</v>
      </c>
      <c r="X8" s="16">
        <v>0</v>
      </c>
      <c r="Y8" s="25">
        <v>0</v>
      </c>
    </row>
    <row r="9" spans="1:25" s="24" customFormat="1" ht="39" customHeight="1" x14ac:dyDescent="0.25">
      <c r="B9" s="217"/>
      <c r="C9" s="43"/>
      <c r="D9" s="160">
        <v>121</v>
      </c>
      <c r="E9" s="52" t="s">
        <v>13</v>
      </c>
      <c r="F9" s="67" t="s">
        <v>45</v>
      </c>
      <c r="G9" s="222">
        <v>62</v>
      </c>
      <c r="H9" s="52"/>
      <c r="I9" s="15">
        <v>4.6500000000000004</v>
      </c>
      <c r="J9" s="16">
        <v>1.8</v>
      </c>
      <c r="K9" s="17">
        <v>30.88</v>
      </c>
      <c r="L9" s="77">
        <v>162.44</v>
      </c>
      <c r="M9" s="123">
        <v>7.0000000000000007E-2</v>
      </c>
      <c r="N9" s="15">
        <v>0.02</v>
      </c>
      <c r="O9" s="16">
        <v>0</v>
      </c>
      <c r="P9" s="16">
        <v>0</v>
      </c>
      <c r="Q9" s="25">
        <v>0</v>
      </c>
      <c r="R9" s="123">
        <v>11.78</v>
      </c>
      <c r="S9" s="16">
        <v>40.299999999999997</v>
      </c>
      <c r="T9" s="16">
        <v>8.06</v>
      </c>
      <c r="U9" s="16">
        <v>0.74</v>
      </c>
      <c r="V9" s="16">
        <v>57.04</v>
      </c>
      <c r="W9" s="16">
        <v>0</v>
      </c>
      <c r="X9" s="16">
        <v>0</v>
      </c>
      <c r="Y9" s="25">
        <v>0</v>
      </c>
    </row>
    <row r="10" spans="1:25" s="24" customFormat="1" ht="39" customHeight="1" x14ac:dyDescent="0.25">
      <c r="B10" s="217"/>
      <c r="C10" s="43"/>
      <c r="D10" s="38"/>
      <c r="E10" s="52"/>
      <c r="F10" s="75" t="s">
        <v>20</v>
      </c>
      <c r="G10" s="118">
        <f>G6+G7+G8+G9</f>
        <v>550</v>
      </c>
      <c r="H10" s="121"/>
      <c r="I10" s="172">
        <f t="shared" ref="I10:Y10" si="0">SUM(I6:I9)</f>
        <v>20.83</v>
      </c>
      <c r="J10" s="31">
        <f t="shared" si="0"/>
        <v>19.830000000000002</v>
      </c>
      <c r="K10" s="119">
        <f t="shared" si="0"/>
        <v>81.17</v>
      </c>
      <c r="L10" s="165">
        <f t="shared" si="0"/>
        <v>590.70000000000005</v>
      </c>
      <c r="M10" s="172">
        <f t="shared" si="0"/>
        <v>0.37000000000000005</v>
      </c>
      <c r="N10" s="31">
        <f t="shared" si="0"/>
        <v>0.41000000000000003</v>
      </c>
      <c r="O10" s="31">
        <f t="shared" si="0"/>
        <v>1.31</v>
      </c>
      <c r="P10" s="31">
        <f t="shared" si="0"/>
        <v>130</v>
      </c>
      <c r="Q10" s="120">
        <f t="shared" si="0"/>
        <v>0.47000000000000003</v>
      </c>
      <c r="R10" s="172">
        <f t="shared" si="0"/>
        <v>513.85</v>
      </c>
      <c r="S10" s="31">
        <f t="shared" si="0"/>
        <v>400.65</v>
      </c>
      <c r="T10" s="31">
        <f t="shared" si="0"/>
        <v>55.99</v>
      </c>
      <c r="U10" s="31">
        <f t="shared" si="0"/>
        <v>2.2999999999999998</v>
      </c>
      <c r="V10" s="31">
        <f t="shared" si="0"/>
        <v>396.99</v>
      </c>
      <c r="W10" s="31">
        <f t="shared" si="0"/>
        <v>0.02</v>
      </c>
      <c r="X10" s="31">
        <f t="shared" si="0"/>
        <v>0.01</v>
      </c>
      <c r="Y10" s="119">
        <f t="shared" si="0"/>
        <v>0.04</v>
      </c>
    </row>
    <row r="11" spans="1:25" s="24" customFormat="1" ht="39" customHeight="1" thickBot="1" x14ac:dyDescent="0.3">
      <c r="B11" s="217"/>
      <c r="C11" s="43"/>
      <c r="D11" s="38"/>
      <c r="E11" s="52"/>
      <c r="F11" s="75" t="s">
        <v>21</v>
      </c>
      <c r="G11" s="52"/>
      <c r="H11" s="38"/>
      <c r="I11" s="108"/>
      <c r="J11" s="61"/>
      <c r="K11" s="62"/>
      <c r="L11" s="97">
        <f>L10/27.2</f>
        <v>21.716911764705884</v>
      </c>
      <c r="M11" s="108"/>
      <c r="N11" s="61"/>
      <c r="O11" s="61"/>
      <c r="P11" s="61"/>
      <c r="Q11" s="96"/>
      <c r="R11" s="108"/>
      <c r="S11" s="61"/>
      <c r="T11" s="61"/>
      <c r="U11" s="61"/>
      <c r="V11" s="61"/>
      <c r="W11" s="61"/>
      <c r="X11" s="61"/>
      <c r="Y11" s="62"/>
    </row>
    <row r="12" spans="1:25" s="14" customFormat="1" ht="39" customHeight="1" x14ac:dyDescent="0.25">
      <c r="B12" s="238" t="s">
        <v>6</v>
      </c>
      <c r="C12" s="205"/>
      <c r="D12" s="63">
        <v>24</v>
      </c>
      <c r="E12" s="243" t="s">
        <v>19</v>
      </c>
      <c r="F12" s="216" t="s">
        <v>81</v>
      </c>
      <c r="G12" s="284">
        <v>150</v>
      </c>
      <c r="H12" s="63"/>
      <c r="I12" s="192">
        <v>0.6</v>
      </c>
      <c r="J12" s="193">
        <v>0.6</v>
      </c>
      <c r="K12" s="194">
        <v>14.7</v>
      </c>
      <c r="L12" s="291">
        <v>70.5</v>
      </c>
      <c r="M12" s="191">
        <v>0.05</v>
      </c>
      <c r="N12" s="192">
        <v>0.03</v>
      </c>
      <c r="O12" s="193">
        <v>15</v>
      </c>
      <c r="P12" s="193">
        <v>0</v>
      </c>
      <c r="Q12" s="189">
        <v>0</v>
      </c>
      <c r="R12" s="191">
        <v>24</v>
      </c>
      <c r="S12" s="193">
        <v>16.5</v>
      </c>
      <c r="T12" s="193">
        <v>13.5</v>
      </c>
      <c r="U12" s="193">
        <v>3.3</v>
      </c>
      <c r="V12" s="193">
        <v>417</v>
      </c>
      <c r="W12" s="193">
        <v>3.0000000000000001E-3</v>
      </c>
      <c r="X12" s="193">
        <v>4.4999999999999999E-4</v>
      </c>
      <c r="Y12" s="189">
        <v>0.01</v>
      </c>
    </row>
    <row r="13" spans="1:25" s="14" customFormat="1" ht="39" customHeight="1" x14ac:dyDescent="0.25">
      <c r="B13" s="239"/>
      <c r="C13" s="43"/>
      <c r="D13" s="38">
        <v>310</v>
      </c>
      <c r="E13" s="52" t="s">
        <v>8</v>
      </c>
      <c r="F13" s="442" t="s">
        <v>138</v>
      </c>
      <c r="G13" s="100">
        <v>250</v>
      </c>
      <c r="H13" s="38"/>
      <c r="I13" s="110">
        <v>6.58</v>
      </c>
      <c r="J13" s="32">
        <v>6.03</v>
      </c>
      <c r="K13" s="86">
        <v>13.37</v>
      </c>
      <c r="L13" s="88">
        <v>134.91999999999999</v>
      </c>
      <c r="M13" s="87">
        <v>0.05</v>
      </c>
      <c r="N13" s="87">
        <v>0.05</v>
      </c>
      <c r="O13" s="32">
        <v>0.93</v>
      </c>
      <c r="P13" s="32">
        <v>150</v>
      </c>
      <c r="Q13" s="86">
        <v>0</v>
      </c>
      <c r="R13" s="110">
        <v>19.03</v>
      </c>
      <c r="S13" s="32">
        <v>64.349999999999994</v>
      </c>
      <c r="T13" s="294">
        <v>12.9</v>
      </c>
      <c r="U13" s="32">
        <v>0.86</v>
      </c>
      <c r="V13" s="32">
        <v>108.77</v>
      </c>
      <c r="W13" s="32">
        <v>2.5000000000000001E-3</v>
      </c>
      <c r="X13" s="32">
        <v>0</v>
      </c>
      <c r="Y13" s="25">
        <v>0.04</v>
      </c>
    </row>
    <row r="14" spans="1:25" s="14" customFormat="1" ht="39" customHeight="1" x14ac:dyDescent="0.25">
      <c r="B14" s="240"/>
      <c r="C14" s="43"/>
      <c r="D14" s="58">
        <v>89</v>
      </c>
      <c r="E14" s="52" t="s">
        <v>9</v>
      </c>
      <c r="F14" s="74" t="s">
        <v>70</v>
      </c>
      <c r="G14" s="100">
        <v>100</v>
      </c>
      <c r="H14" s="38"/>
      <c r="I14" s="161">
        <v>18.399999999999999</v>
      </c>
      <c r="J14" s="34">
        <v>17.5</v>
      </c>
      <c r="K14" s="36">
        <v>3.16</v>
      </c>
      <c r="L14" s="342">
        <v>244</v>
      </c>
      <c r="M14" s="123">
        <v>0.06</v>
      </c>
      <c r="N14" s="16">
        <v>0.13</v>
      </c>
      <c r="O14" s="16">
        <v>1.28</v>
      </c>
      <c r="P14" s="16">
        <v>0</v>
      </c>
      <c r="Q14" s="17">
        <v>0</v>
      </c>
      <c r="R14" s="123">
        <v>18.940000000000001</v>
      </c>
      <c r="S14" s="16">
        <v>181.39</v>
      </c>
      <c r="T14" s="16">
        <v>21.11</v>
      </c>
      <c r="U14" s="16">
        <v>2.7</v>
      </c>
      <c r="V14" s="16">
        <v>329.5</v>
      </c>
      <c r="W14" s="16">
        <v>7.2500000000000004E-3</v>
      </c>
      <c r="X14" s="16" t="s">
        <v>117</v>
      </c>
      <c r="Y14" s="25">
        <v>0.06</v>
      </c>
    </row>
    <row r="15" spans="1:25" s="14" customFormat="1" ht="39" customHeight="1" x14ac:dyDescent="0.25">
      <c r="A15" s="314"/>
      <c r="B15" s="240"/>
      <c r="C15" s="43"/>
      <c r="D15" s="52">
        <v>209</v>
      </c>
      <c r="E15" s="38" t="s">
        <v>55</v>
      </c>
      <c r="F15" s="289" t="s">
        <v>146</v>
      </c>
      <c r="G15" s="52">
        <v>180</v>
      </c>
      <c r="H15" s="52"/>
      <c r="I15" s="87">
        <v>6.93</v>
      </c>
      <c r="J15" s="32">
        <v>6.05</v>
      </c>
      <c r="K15" s="33">
        <v>41.11</v>
      </c>
      <c r="L15" s="88">
        <v>232.8</v>
      </c>
      <c r="M15" s="87">
        <v>0.09</v>
      </c>
      <c r="N15" s="87">
        <v>0.06</v>
      </c>
      <c r="O15" s="32">
        <v>0</v>
      </c>
      <c r="P15" s="32">
        <v>20</v>
      </c>
      <c r="Q15" s="33">
        <v>0.11</v>
      </c>
      <c r="R15" s="110">
        <v>21.62</v>
      </c>
      <c r="S15" s="32">
        <v>157.54</v>
      </c>
      <c r="T15" s="32">
        <v>84.84</v>
      </c>
      <c r="U15" s="32">
        <v>1.32</v>
      </c>
      <c r="V15" s="32">
        <v>204.27</v>
      </c>
      <c r="W15" s="32">
        <v>2.0000000000000002E-5</v>
      </c>
      <c r="X15" s="32">
        <v>1E-3</v>
      </c>
      <c r="Y15" s="25">
        <v>0</v>
      </c>
    </row>
    <row r="16" spans="1:25" s="14" customFormat="1" ht="39" customHeight="1" x14ac:dyDescent="0.25">
      <c r="B16" s="240"/>
      <c r="C16" s="43"/>
      <c r="D16" s="182">
        <v>216</v>
      </c>
      <c r="E16" s="38" t="s">
        <v>17</v>
      </c>
      <c r="F16" s="67" t="s">
        <v>100</v>
      </c>
      <c r="G16" s="276">
        <v>200</v>
      </c>
      <c r="H16" s="70"/>
      <c r="I16" s="123">
        <v>0.25</v>
      </c>
      <c r="J16" s="16">
        <v>0</v>
      </c>
      <c r="K16" s="25">
        <v>12.73</v>
      </c>
      <c r="L16" s="77">
        <v>51.3</v>
      </c>
      <c r="M16" s="123">
        <v>0</v>
      </c>
      <c r="N16" s="15">
        <v>0</v>
      </c>
      <c r="O16" s="16">
        <v>4.3899999999999997</v>
      </c>
      <c r="P16" s="16">
        <v>0</v>
      </c>
      <c r="Q16" s="17">
        <v>0</v>
      </c>
      <c r="R16" s="123">
        <v>0.32</v>
      </c>
      <c r="S16" s="16">
        <v>0</v>
      </c>
      <c r="T16" s="16">
        <v>0</v>
      </c>
      <c r="U16" s="16">
        <v>0.03</v>
      </c>
      <c r="V16" s="16">
        <v>0.3</v>
      </c>
      <c r="W16" s="16">
        <v>0</v>
      </c>
      <c r="X16" s="16">
        <v>0</v>
      </c>
      <c r="Y16" s="86">
        <v>0</v>
      </c>
    </row>
    <row r="17" spans="2:25" s="14" customFormat="1" ht="39" customHeight="1" x14ac:dyDescent="0.25">
      <c r="B17" s="240"/>
      <c r="C17" s="43"/>
      <c r="D17" s="160">
        <v>119</v>
      </c>
      <c r="E17" s="70" t="s">
        <v>13</v>
      </c>
      <c r="F17" s="50" t="s">
        <v>49</v>
      </c>
      <c r="G17" s="58">
        <v>30</v>
      </c>
      <c r="H17" s="38"/>
      <c r="I17" s="123">
        <v>2.2799999999999998</v>
      </c>
      <c r="J17" s="16">
        <v>0.24</v>
      </c>
      <c r="K17" s="25">
        <v>14.76</v>
      </c>
      <c r="L17" s="296">
        <v>70.5</v>
      </c>
      <c r="M17" s="123">
        <v>0.03</v>
      </c>
      <c r="N17" s="16">
        <v>0.01</v>
      </c>
      <c r="O17" s="16">
        <v>0</v>
      </c>
      <c r="P17" s="16">
        <v>0</v>
      </c>
      <c r="Q17" s="17">
        <v>0</v>
      </c>
      <c r="R17" s="123">
        <v>6</v>
      </c>
      <c r="S17" s="16">
        <v>19.5</v>
      </c>
      <c r="T17" s="16">
        <v>4.2</v>
      </c>
      <c r="U17" s="16">
        <v>0.33</v>
      </c>
      <c r="V17" s="16">
        <v>27.9</v>
      </c>
      <c r="W17" s="16">
        <v>1.8E-3</v>
      </c>
      <c r="X17" s="16">
        <v>1E-4</v>
      </c>
      <c r="Y17" s="25">
        <v>4.3499999999999996</v>
      </c>
    </row>
    <row r="18" spans="2:25" s="14" customFormat="1" ht="39" customHeight="1" x14ac:dyDescent="0.25">
      <c r="B18" s="240"/>
      <c r="C18" s="43"/>
      <c r="D18" s="52">
        <v>120</v>
      </c>
      <c r="E18" s="52" t="s">
        <v>14</v>
      </c>
      <c r="F18" s="84" t="s">
        <v>12</v>
      </c>
      <c r="G18" s="52">
        <v>20</v>
      </c>
      <c r="H18" s="181"/>
      <c r="I18" s="123">
        <v>1.32</v>
      </c>
      <c r="J18" s="16">
        <v>0.24</v>
      </c>
      <c r="K18" s="25">
        <v>8.0399999999999991</v>
      </c>
      <c r="L18" s="296">
        <v>39.6</v>
      </c>
      <c r="M18" s="123">
        <v>0.03</v>
      </c>
      <c r="N18" s="15">
        <v>0.02</v>
      </c>
      <c r="O18" s="16">
        <v>0</v>
      </c>
      <c r="P18" s="16">
        <v>0</v>
      </c>
      <c r="Q18" s="25">
        <v>0</v>
      </c>
      <c r="R18" s="123">
        <v>5.8</v>
      </c>
      <c r="S18" s="16">
        <v>30</v>
      </c>
      <c r="T18" s="16">
        <v>9.4</v>
      </c>
      <c r="U18" s="16">
        <v>0.78</v>
      </c>
      <c r="V18" s="16">
        <v>47</v>
      </c>
      <c r="W18" s="16">
        <v>8.0000000000000004E-4</v>
      </c>
      <c r="X18" s="16">
        <v>1.1000000000000001E-3</v>
      </c>
      <c r="Y18" s="25">
        <v>1.2E-2</v>
      </c>
    </row>
    <row r="19" spans="2:25" s="14" customFormat="1" ht="39" customHeight="1" x14ac:dyDescent="0.25">
      <c r="B19" s="240"/>
      <c r="C19" s="45"/>
      <c r="D19" s="115"/>
      <c r="E19" s="99"/>
      <c r="F19" s="75" t="s">
        <v>20</v>
      </c>
      <c r="G19" s="139">
        <f>G13+G14+G15+G16+G17+G18+100</f>
        <v>880</v>
      </c>
      <c r="H19" s="49"/>
      <c r="I19" s="335">
        <f>SUM(I12:I18)</f>
        <v>36.36</v>
      </c>
      <c r="J19" s="336">
        <f>SUM(J12:J18)</f>
        <v>30.659999999999997</v>
      </c>
      <c r="K19" s="337">
        <f>SUM(K12:K18)</f>
        <v>107.87</v>
      </c>
      <c r="L19" s="347">
        <f>SUM(L12:L18)</f>
        <v>843.62</v>
      </c>
      <c r="M19" s="335">
        <f t="shared" ref="M19:Y19" si="1">SUM(M11:M18)</f>
        <v>0.31000000000000005</v>
      </c>
      <c r="N19" s="335">
        <f t="shared" si="1"/>
        <v>0.30000000000000004</v>
      </c>
      <c r="O19" s="336">
        <f t="shared" si="1"/>
        <v>21.6</v>
      </c>
      <c r="P19" s="336">
        <f t="shared" si="1"/>
        <v>170</v>
      </c>
      <c r="Q19" s="337">
        <f t="shared" si="1"/>
        <v>0.11</v>
      </c>
      <c r="R19" s="335">
        <f t="shared" si="1"/>
        <v>95.71</v>
      </c>
      <c r="S19" s="336">
        <f t="shared" si="1"/>
        <v>469.28</v>
      </c>
      <c r="T19" s="336">
        <f t="shared" si="1"/>
        <v>145.94999999999999</v>
      </c>
      <c r="U19" s="336">
        <f t="shared" si="1"/>
        <v>9.3199999999999985</v>
      </c>
      <c r="V19" s="336">
        <f t="shared" si="1"/>
        <v>1134.74</v>
      </c>
      <c r="W19" s="336">
        <f t="shared" si="1"/>
        <v>1.537E-2</v>
      </c>
      <c r="X19" s="336">
        <f t="shared" si="1"/>
        <v>2.65E-3</v>
      </c>
      <c r="Y19" s="337">
        <f t="shared" si="1"/>
        <v>4.4719999999999995</v>
      </c>
    </row>
    <row r="20" spans="2:25" s="14" customFormat="1" ht="39" customHeight="1" thickBot="1" x14ac:dyDescent="0.3">
      <c r="B20" s="241"/>
      <c r="C20" s="133"/>
      <c r="D20" s="134"/>
      <c r="E20" s="141"/>
      <c r="F20" s="76" t="s">
        <v>21</v>
      </c>
      <c r="G20" s="141"/>
      <c r="H20" s="134"/>
      <c r="I20" s="247"/>
      <c r="J20" s="248"/>
      <c r="K20" s="249"/>
      <c r="L20" s="138">
        <f>L19/27.2</f>
        <v>31.015441176470588</v>
      </c>
      <c r="M20" s="247"/>
      <c r="N20" s="250"/>
      <c r="O20" s="248"/>
      <c r="P20" s="248"/>
      <c r="Q20" s="249"/>
      <c r="R20" s="247"/>
      <c r="S20" s="248"/>
      <c r="T20" s="248"/>
      <c r="U20" s="248"/>
      <c r="V20" s="248"/>
      <c r="W20" s="248"/>
      <c r="X20" s="248"/>
      <c r="Y20" s="249"/>
    </row>
    <row r="21" spans="2:25" x14ac:dyDescent="0.25">
      <c r="B21" s="2"/>
      <c r="D21" s="4"/>
      <c r="E21" s="2"/>
      <c r="F21" s="2"/>
      <c r="G21" s="2"/>
      <c r="H21" s="9"/>
      <c r="I21" s="10"/>
      <c r="J21" s="9"/>
      <c r="K21" s="2"/>
      <c r="L21" s="12"/>
      <c r="M21" s="2"/>
      <c r="N21" s="2"/>
      <c r="O21" s="2"/>
    </row>
    <row r="22" spans="2:25" s="93" customFormat="1" ht="18.75" x14ac:dyDescent="0.25">
      <c r="C22" s="124"/>
      <c r="D22" s="124"/>
      <c r="E22" s="125"/>
      <c r="F22" s="126"/>
      <c r="G22" s="127"/>
      <c r="H22" s="125"/>
      <c r="I22" s="125"/>
      <c r="J22" s="125"/>
      <c r="K22" s="125"/>
    </row>
    <row r="23" spans="2:25" ht="18.75" x14ac:dyDescent="0.25">
      <c r="E23" s="11"/>
      <c r="F23" s="18"/>
      <c r="G23" s="19"/>
      <c r="H23" s="11"/>
      <c r="I23" s="11"/>
      <c r="J23" s="11"/>
      <c r="K23" s="11"/>
    </row>
    <row r="24" spans="2:25" x14ac:dyDescent="0.25">
      <c r="E24" s="11"/>
      <c r="F24" s="11"/>
      <c r="G24" s="11"/>
      <c r="H24" s="11"/>
      <c r="I24" s="11"/>
      <c r="J24" s="11"/>
      <c r="K24" s="11"/>
    </row>
    <row r="25" spans="2:25" x14ac:dyDescent="0.25">
      <c r="E25" s="11"/>
      <c r="F25" s="11"/>
      <c r="G25" s="11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4"/>
  <sheetViews>
    <sheetView topLeftCell="A4" zoomScale="60" zoomScaleNormal="60" workbookViewId="0">
      <selection activeCell="F31" sqref="F31"/>
    </sheetView>
  </sheetViews>
  <sheetFormatPr defaultRowHeight="15" x14ac:dyDescent="0.25"/>
  <cols>
    <col min="1" max="1" width="9.140625" customWidth="1"/>
    <col min="2" max="2" width="14" customWidth="1"/>
    <col min="3" max="3" width="11" style="5" customWidth="1"/>
    <col min="4" max="4" width="15.710937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9" max="9" width="11" customWidth="1"/>
    <col min="10" max="10" width="11.28515625" customWidth="1"/>
    <col min="11" max="11" width="16.42578125" customWidth="1"/>
    <col min="12" max="12" width="24" customWidth="1"/>
    <col min="13" max="13" width="11.28515625" customWidth="1"/>
    <col min="16" max="16" width="14.85546875" customWidth="1"/>
    <col min="23" max="23" width="12.7109375" customWidth="1"/>
    <col min="24" max="24" width="13.7109375" customWidth="1"/>
  </cols>
  <sheetData>
    <row r="2" spans="2:25" ht="23.25" x14ac:dyDescent="0.35">
      <c r="B2" s="224" t="s">
        <v>1</v>
      </c>
      <c r="C2" s="224"/>
      <c r="D2" s="225"/>
      <c r="E2" s="224" t="s">
        <v>3</v>
      </c>
      <c r="F2" s="224"/>
      <c r="G2" s="226" t="s">
        <v>2</v>
      </c>
      <c r="H2" s="225">
        <v>8</v>
      </c>
      <c r="I2" s="6"/>
      <c r="L2" s="8"/>
      <c r="M2" s="7"/>
      <c r="N2" s="1"/>
      <c r="O2" s="2"/>
    </row>
    <row r="3" spans="2:25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695" t="s">
        <v>0</v>
      </c>
      <c r="C4" s="746"/>
      <c r="D4" s="693" t="s">
        <v>108</v>
      </c>
      <c r="E4" s="695" t="s">
        <v>37</v>
      </c>
      <c r="F4" s="693" t="s">
        <v>36</v>
      </c>
      <c r="G4" s="693" t="s">
        <v>25</v>
      </c>
      <c r="H4" s="693" t="s">
        <v>35</v>
      </c>
      <c r="I4" s="690" t="s">
        <v>22</v>
      </c>
      <c r="J4" s="711"/>
      <c r="K4" s="712"/>
      <c r="L4" s="693" t="s">
        <v>109</v>
      </c>
      <c r="M4" s="686" t="s">
        <v>23</v>
      </c>
      <c r="N4" s="687"/>
      <c r="O4" s="702"/>
      <c r="P4" s="702"/>
      <c r="Q4" s="703"/>
      <c r="R4" s="690" t="s">
        <v>24</v>
      </c>
      <c r="S4" s="691"/>
      <c r="T4" s="691"/>
      <c r="U4" s="691"/>
      <c r="V4" s="691"/>
      <c r="W4" s="691"/>
      <c r="X4" s="691"/>
      <c r="Y4" s="692"/>
    </row>
    <row r="5" spans="2:25" s="14" customFormat="1" ht="38.25" customHeight="1" thickBot="1" x14ac:dyDescent="0.3">
      <c r="B5" s="698"/>
      <c r="C5" s="705"/>
      <c r="D5" s="698"/>
      <c r="E5" s="698"/>
      <c r="F5" s="698"/>
      <c r="G5" s="698"/>
      <c r="H5" s="698"/>
      <c r="I5" s="214" t="s">
        <v>26</v>
      </c>
      <c r="J5" s="188" t="s">
        <v>27</v>
      </c>
      <c r="K5" s="214" t="s">
        <v>28</v>
      </c>
      <c r="L5" s="698"/>
      <c r="M5" s="200" t="s">
        <v>29</v>
      </c>
      <c r="N5" s="200" t="s">
        <v>83</v>
      </c>
      <c r="O5" s="200" t="s">
        <v>30</v>
      </c>
      <c r="P5" s="201" t="s">
        <v>84</v>
      </c>
      <c r="Q5" s="200" t="s">
        <v>85</v>
      </c>
      <c r="R5" s="200" t="s">
        <v>31</v>
      </c>
      <c r="S5" s="200" t="s">
        <v>32</v>
      </c>
      <c r="T5" s="200" t="s">
        <v>33</v>
      </c>
      <c r="U5" s="200" t="s">
        <v>34</v>
      </c>
      <c r="V5" s="200" t="s">
        <v>86</v>
      </c>
      <c r="W5" s="200" t="s">
        <v>87</v>
      </c>
      <c r="X5" s="200" t="s">
        <v>88</v>
      </c>
      <c r="Y5" s="364" t="s">
        <v>89</v>
      </c>
    </row>
    <row r="6" spans="2:25" s="14" customFormat="1" ht="39" customHeight="1" x14ac:dyDescent="0.25">
      <c r="B6" s="285" t="s">
        <v>5</v>
      </c>
      <c r="C6" s="205"/>
      <c r="D6" s="167">
        <v>24</v>
      </c>
      <c r="E6" s="167" t="s">
        <v>19</v>
      </c>
      <c r="F6" s="287" t="s">
        <v>81</v>
      </c>
      <c r="G6" s="262">
        <v>150</v>
      </c>
      <c r="H6" s="166"/>
      <c r="I6" s="143">
        <v>0.6</v>
      </c>
      <c r="J6" s="26">
        <v>0.6</v>
      </c>
      <c r="K6" s="27">
        <v>14.7</v>
      </c>
      <c r="L6" s="295">
        <v>70.5</v>
      </c>
      <c r="M6" s="143">
        <v>0.05</v>
      </c>
      <c r="N6" s="26">
        <v>0.03</v>
      </c>
      <c r="O6" s="26">
        <v>15</v>
      </c>
      <c r="P6" s="26">
        <v>0</v>
      </c>
      <c r="Q6" s="164">
        <v>0</v>
      </c>
      <c r="R6" s="143">
        <v>24</v>
      </c>
      <c r="S6" s="26">
        <v>16.5</v>
      </c>
      <c r="T6" s="26">
        <v>13.5</v>
      </c>
      <c r="U6" s="26">
        <v>3.3</v>
      </c>
      <c r="V6" s="26">
        <v>417</v>
      </c>
      <c r="W6" s="26">
        <v>3.0000000000000001E-3</v>
      </c>
      <c r="X6" s="26">
        <v>4.4999999999999999E-4</v>
      </c>
      <c r="Y6" s="27">
        <v>0.01</v>
      </c>
    </row>
    <row r="7" spans="2:25" s="14" customFormat="1" ht="39" customHeight="1" x14ac:dyDescent="0.25">
      <c r="B7" s="217"/>
      <c r="C7" s="43"/>
      <c r="D7" s="58">
        <v>270</v>
      </c>
      <c r="E7" s="38" t="s">
        <v>9</v>
      </c>
      <c r="F7" s="67" t="s">
        <v>156</v>
      </c>
      <c r="G7" s="222">
        <v>100</v>
      </c>
      <c r="H7" s="70"/>
      <c r="I7" s="110">
        <v>26.7</v>
      </c>
      <c r="J7" s="32">
        <v>22.04</v>
      </c>
      <c r="K7" s="86">
        <v>1.78</v>
      </c>
      <c r="L7" s="88">
        <v>310.19</v>
      </c>
      <c r="M7" s="110">
        <v>0.1</v>
      </c>
      <c r="N7" s="32">
        <v>0.19</v>
      </c>
      <c r="O7" s="32">
        <v>2.06</v>
      </c>
      <c r="P7" s="32">
        <v>50</v>
      </c>
      <c r="Q7" s="33">
        <v>0.01</v>
      </c>
      <c r="R7" s="110">
        <v>26.23</v>
      </c>
      <c r="S7" s="32">
        <v>214.68</v>
      </c>
      <c r="T7" s="32">
        <v>27.73</v>
      </c>
      <c r="U7" s="32">
        <v>1.86</v>
      </c>
      <c r="V7" s="32">
        <v>334.17</v>
      </c>
      <c r="W7" s="32">
        <v>5.9800000000000001E-3</v>
      </c>
      <c r="X7" s="32">
        <v>3.2000000000000003E-4</v>
      </c>
      <c r="Y7" s="86">
        <v>0.17</v>
      </c>
    </row>
    <row r="8" spans="2:25" s="14" customFormat="1" ht="39" customHeight="1" x14ac:dyDescent="0.25">
      <c r="B8" s="217"/>
      <c r="C8" s="70"/>
      <c r="D8" s="52">
        <v>253</v>
      </c>
      <c r="E8" s="38" t="s">
        <v>55</v>
      </c>
      <c r="F8" s="50" t="s">
        <v>82</v>
      </c>
      <c r="G8" s="58">
        <v>180</v>
      </c>
      <c r="H8" s="38"/>
      <c r="I8" s="123">
        <v>5.16</v>
      </c>
      <c r="J8" s="16">
        <v>5.08</v>
      </c>
      <c r="K8" s="25">
        <v>22.52</v>
      </c>
      <c r="L8" s="77">
        <v>155.44</v>
      </c>
      <c r="M8" s="123">
        <v>0.13</v>
      </c>
      <c r="N8" s="16">
        <v>7.0000000000000007E-2</v>
      </c>
      <c r="O8" s="16">
        <v>0</v>
      </c>
      <c r="P8" s="16">
        <v>20</v>
      </c>
      <c r="Q8" s="25">
        <v>0.08</v>
      </c>
      <c r="R8" s="123">
        <v>10.42</v>
      </c>
      <c r="S8" s="16">
        <v>113.88</v>
      </c>
      <c r="T8" s="16">
        <v>75.260000000000005</v>
      </c>
      <c r="U8" s="16">
        <v>2.54</v>
      </c>
      <c r="V8" s="16">
        <v>137.78</v>
      </c>
      <c r="W8" s="16">
        <v>1.2700000000000001E-3</v>
      </c>
      <c r="X8" s="16">
        <v>2.2000000000000001E-3</v>
      </c>
      <c r="Y8" s="25">
        <v>0.01</v>
      </c>
    </row>
    <row r="9" spans="2:25" s="24" customFormat="1" ht="39" customHeight="1" x14ac:dyDescent="0.25">
      <c r="B9" s="217"/>
      <c r="C9" s="43"/>
      <c r="D9" s="58">
        <v>95</v>
      </c>
      <c r="E9" s="38" t="s">
        <v>17</v>
      </c>
      <c r="F9" s="67" t="s">
        <v>97</v>
      </c>
      <c r="G9" s="222">
        <v>200</v>
      </c>
      <c r="H9" s="70"/>
      <c r="I9" s="123">
        <v>0</v>
      </c>
      <c r="J9" s="16">
        <v>0</v>
      </c>
      <c r="K9" s="25">
        <v>20.2</v>
      </c>
      <c r="L9" s="77">
        <v>81.400000000000006</v>
      </c>
      <c r="M9" s="123">
        <v>0.09</v>
      </c>
      <c r="N9" s="16">
        <v>0.1</v>
      </c>
      <c r="O9" s="16">
        <v>2.94</v>
      </c>
      <c r="P9" s="16">
        <v>80</v>
      </c>
      <c r="Q9" s="25">
        <v>0.96</v>
      </c>
      <c r="R9" s="15">
        <v>15.7</v>
      </c>
      <c r="S9" s="16">
        <v>191.66</v>
      </c>
      <c r="T9" s="290">
        <v>127.46</v>
      </c>
      <c r="U9" s="16">
        <v>4.29</v>
      </c>
      <c r="V9" s="16">
        <v>232.4</v>
      </c>
      <c r="W9" s="16">
        <v>2.0999999999999999E-3</v>
      </c>
      <c r="X9" s="16">
        <v>3.7000000000000002E-3</v>
      </c>
      <c r="Y9" s="86">
        <v>0.01</v>
      </c>
    </row>
    <row r="10" spans="2:25" s="24" customFormat="1" ht="39" customHeight="1" x14ac:dyDescent="0.25">
      <c r="B10" s="217"/>
      <c r="C10" s="43"/>
      <c r="D10" s="160">
        <v>119</v>
      </c>
      <c r="E10" s="70" t="s">
        <v>13</v>
      </c>
      <c r="F10" s="50" t="s">
        <v>18</v>
      </c>
      <c r="G10" s="58">
        <v>20</v>
      </c>
      <c r="H10" s="38"/>
      <c r="I10" s="123">
        <v>1.52</v>
      </c>
      <c r="J10" s="16">
        <v>0.16</v>
      </c>
      <c r="K10" s="25">
        <v>9.84</v>
      </c>
      <c r="L10" s="77">
        <v>47</v>
      </c>
      <c r="M10" s="123">
        <v>0.02</v>
      </c>
      <c r="N10" s="16">
        <v>0.01</v>
      </c>
      <c r="O10" s="16">
        <v>0</v>
      </c>
      <c r="P10" s="16">
        <v>0</v>
      </c>
      <c r="Q10" s="25">
        <v>0</v>
      </c>
      <c r="R10" s="123">
        <v>4</v>
      </c>
      <c r="S10" s="16">
        <v>13</v>
      </c>
      <c r="T10" s="16">
        <v>2.8</v>
      </c>
      <c r="U10" s="16">
        <v>0.22</v>
      </c>
      <c r="V10" s="16">
        <v>18.600000000000001</v>
      </c>
      <c r="W10" s="16">
        <v>6.4000000000000005E-4</v>
      </c>
      <c r="X10" s="16">
        <v>1.1999999999999999E-3</v>
      </c>
      <c r="Y10" s="25">
        <v>2.9</v>
      </c>
    </row>
    <row r="11" spans="2:25" s="24" customFormat="1" ht="39" customHeight="1" x14ac:dyDescent="0.25">
      <c r="B11" s="217"/>
      <c r="C11" s="43"/>
      <c r="D11" s="52">
        <v>120</v>
      </c>
      <c r="E11" s="52" t="s">
        <v>14</v>
      </c>
      <c r="F11" s="84" t="s">
        <v>12</v>
      </c>
      <c r="G11" s="52">
        <v>20</v>
      </c>
      <c r="H11" s="181"/>
      <c r="I11" s="123">
        <v>1.32</v>
      </c>
      <c r="J11" s="16">
        <v>0.24</v>
      </c>
      <c r="K11" s="25">
        <v>8.0399999999999991</v>
      </c>
      <c r="L11" s="296">
        <v>39.6</v>
      </c>
      <c r="M11" s="123">
        <v>0.03</v>
      </c>
      <c r="N11" s="15">
        <v>0.02</v>
      </c>
      <c r="O11" s="16">
        <v>0</v>
      </c>
      <c r="P11" s="16">
        <v>0</v>
      </c>
      <c r="Q11" s="25">
        <v>0</v>
      </c>
      <c r="R11" s="123">
        <v>5.8</v>
      </c>
      <c r="S11" s="16">
        <v>30</v>
      </c>
      <c r="T11" s="16">
        <v>9.4</v>
      </c>
      <c r="U11" s="16">
        <v>0.78</v>
      </c>
      <c r="V11" s="16">
        <v>47</v>
      </c>
      <c r="W11" s="16">
        <v>8.0000000000000004E-4</v>
      </c>
      <c r="X11" s="16">
        <v>1.1000000000000001E-3</v>
      </c>
      <c r="Y11" s="25">
        <v>1.2E-2</v>
      </c>
    </row>
    <row r="12" spans="2:25" s="24" customFormat="1" ht="39" customHeight="1" x14ac:dyDescent="0.25">
      <c r="B12" s="217"/>
      <c r="C12" s="43"/>
      <c r="D12" s="58"/>
      <c r="E12" s="38"/>
      <c r="F12" s="65" t="s">
        <v>20</v>
      </c>
      <c r="G12" s="118">
        <f>SUM(G6:G11)</f>
        <v>670</v>
      </c>
      <c r="H12" s="121"/>
      <c r="I12" s="81">
        <f t="shared" ref="I12:Y12" si="0">SUM(I6:I11)</f>
        <v>35.300000000000004</v>
      </c>
      <c r="J12" s="22">
        <f t="shared" si="0"/>
        <v>28.119999999999997</v>
      </c>
      <c r="K12" s="29">
        <f t="shared" si="0"/>
        <v>77.080000000000013</v>
      </c>
      <c r="L12" s="52">
        <f>SUM(L6:L11)</f>
        <v>704.13</v>
      </c>
      <c r="M12" s="81">
        <f t="shared" si="0"/>
        <v>0.42000000000000004</v>
      </c>
      <c r="N12" s="22">
        <f t="shared" si="0"/>
        <v>0.42000000000000004</v>
      </c>
      <c r="O12" s="22">
        <f t="shared" si="0"/>
        <v>20</v>
      </c>
      <c r="P12" s="22">
        <f t="shared" si="0"/>
        <v>150</v>
      </c>
      <c r="Q12" s="116">
        <f t="shared" si="0"/>
        <v>1.05</v>
      </c>
      <c r="R12" s="81">
        <f t="shared" si="0"/>
        <v>86.15</v>
      </c>
      <c r="S12" s="22">
        <f t="shared" si="0"/>
        <v>579.72</v>
      </c>
      <c r="T12" s="22">
        <f t="shared" si="0"/>
        <v>256.14999999999998</v>
      </c>
      <c r="U12" s="22">
        <f t="shared" si="0"/>
        <v>12.99</v>
      </c>
      <c r="V12" s="22">
        <f t="shared" si="0"/>
        <v>1186.95</v>
      </c>
      <c r="W12" s="22">
        <f t="shared" si="0"/>
        <v>1.379E-2</v>
      </c>
      <c r="X12" s="22">
        <f t="shared" si="0"/>
        <v>8.9700000000000005E-3</v>
      </c>
      <c r="Y12" s="29">
        <f t="shared" si="0"/>
        <v>3.1120000000000001</v>
      </c>
    </row>
    <row r="13" spans="2:25" s="24" customFormat="1" ht="39" customHeight="1" thickBot="1" x14ac:dyDescent="0.3">
      <c r="B13" s="217"/>
      <c r="C13" s="171"/>
      <c r="D13" s="58"/>
      <c r="E13" s="38"/>
      <c r="F13" s="65" t="s">
        <v>21</v>
      </c>
      <c r="G13" s="52"/>
      <c r="H13" s="38"/>
      <c r="I13" s="81"/>
      <c r="J13" s="22"/>
      <c r="K13" s="29"/>
      <c r="L13" s="165">
        <f>L12/27.2</f>
        <v>25.887132352941176</v>
      </c>
      <c r="M13" s="81"/>
      <c r="N13" s="22"/>
      <c r="O13" s="22"/>
      <c r="P13" s="22"/>
      <c r="Q13" s="116"/>
      <c r="R13" s="81"/>
      <c r="S13" s="22"/>
      <c r="T13" s="22"/>
      <c r="U13" s="22"/>
      <c r="V13" s="22"/>
      <c r="W13" s="22"/>
      <c r="X13" s="22"/>
      <c r="Y13" s="29"/>
    </row>
    <row r="14" spans="2:25" s="14" customFormat="1" ht="39" customHeight="1" x14ac:dyDescent="0.25">
      <c r="B14" s="238" t="s">
        <v>6</v>
      </c>
      <c r="C14" s="205"/>
      <c r="D14" s="167">
        <v>137</v>
      </c>
      <c r="E14" s="243" t="s">
        <v>19</v>
      </c>
      <c r="F14" s="421" t="s">
        <v>128</v>
      </c>
      <c r="G14" s="323">
        <v>100</v>
      </c>
      <c r="H14" s="63"/>
      <c r="I14" s="282">
        <v>0.8</v>
      </c>
      <c r="J14" s="26">
        <v>0.2</v>
      </c>
      <c r="K14" s="164">
        <v>7.5</v>
      </c>
      <c r="L14" s="291">
        <v>38</v>
      </c>
      <c r="M14" s="143">
        <v>0.06</v>
      </c>
      <c r="N14" s="26">
        <v>0.03</v>
      </c>
      <c r="O14" s="26">
        <v>38</v>
      </c>
      <c r="P14" s="26">
        <v>10</v>
      </c>
      <c r="Q14" s="27">
        <v>0</v>
      </c>
      <c r="R14" s="282">
        <v>35</v>
      </c>
      <c r="S14" s="26">
        <v>17</v>
      </c>
      <c r="T14" s="26">
        <v>11</v>
      </c>
      <c r="U14" s="26">
        <v>0.1</v>
      </c>
      <c r="V14" s="26">
        <v>155</v>
      </c>
      <c r="W14" s="26">
        <v>3.0000000000000001E-5</v>
      </c>
      <c r="X14" s="26">
        <v>1E-4</v>
      </c>
      <c r="Y14" s="25">
        <v>0.15</v>
      </c>
    </row>
    <row r="15" spans="2:25" s="14" customFormat="1" ht="39" customHeight="1" x14ac:dyDescent="0.25">
      <c r="B15" s="239"/>
      <c r="C15" s="43"/>
      <c r="D15" s="58">
        <v>237</v>
      </c>
      <c r="E15" s="38" t="s">
        <v>8</v>
      </c>
      <c r="F15" s="67" t="s">
        <v>107</v>
      </c>
      <c r="G15" s="281">
        <v>250</v>
      </c>
      <c r="H15" s="38"/>
      <c r="I15" s="110">
        <v>2.12</v>
      </c>
      <c r="J15" s="32">
        <v>3.47</v>
      </c>
      <c r="K15" s="86">
        <v>8.9700000000000006</v>
      </c>
      <c r="L15" s="88">
        <v>76.8</v>
      </c>
      <c r="M15" s="110">
        <v>0.05</v>
      </c>
      <c r="N15" s="32">
        <v>0.05</v>
      </c>
      <c r="O15" s="32">
        <v>12.61</v>
      </c>
      <c r="P15" s="32">
        <v>130</v>
      </c>
      <c r="Q15" s="86">
        <v>0.03</v>
      </c>
      <c r="R15" s="87">
        <v>43.3</v>
      </c>
      <c r="S15" s="32">
        <v>48.09</v>
      </c>
      <c r="T15" s="32">
        <v>20.54</v>
      </c>
      <c r="U15" s="32">
        <v>0.77</v>
      </c>
      <c r="V15" s="32">
        <v>336.1</v>
      </c>
      <c r="W15" s="32">
        <v>4.6100000000000004E-3</v>
      </c>
      <c r="X15" s="32">
        <v>4.6000000000000001E-4</v>
      </c>
      <c r="Y15" s="86">
        <v>0.02</v>
      </c>
    </row>
    <row r="16" spans="2:25" s="14" customFormat="1" ht="39" customHeight="1" x14ac:dyDescent="0.25">
      <c r="B16" s="324"/>
      <c r="C16" s="171"/>
      <c r="D16" s="58">
        <v>85</v>
      </c>
      <c r="E16" s="38" t="s">
        <v>9</v>
      </c>
      <c r="F16" s="449" t="s">
        <v>180</v>
      </c>
      <c r="G16" s="281">
        <v>100</v>
      </c>
      <c r="H16" s="38"/>
      <c r="I16" s="110">
        <v>15.35</v>
      </c>
      <c r="J16" s="32">
        <v>8.66</v>
      </c>
      <c r="K16" s="86">
        <v>8.01</v>
      </c>
      <c r="L16" s="88">
        <v>171.26</v>
      </c>
      <c r="M16" s="110">
        <v>0.2</v>
      </c>
      <c r="N16" s="32">
        <v>1.53</v>
      </c>
      <c r="O16" s="32">
        <v>11.48</v>
      </c>
      <c r="P16" s="32">
        <v>436</v>
      </c>
      <c r="Q16" s="86">
        <v>1.06</v>
      </c>
      <c r="R16" s="87">
        <v>17.97</v>
      </c>
      <c r="S16" s="32">
        <v>246.19</v>
      </c>
      <c r="T16" s="32">
        <v>15.58</v>
      </c>
      <c r="U16" s="32">
        <v>5.34</v>
      </c>
      <c r="V16" s="32">
        <v>215.68</v>
      </c>
      <c r="W16" s="32">
        <v>5.4900000000000001E-3</v>
      </c>
      <c r="X16" s="32">
        <v>3.0620000000000001E-2</v>
      </c>
      <c r="Y16" s="86">
        <v>0</v>
      </c>
    </row>
    <row r="17" spans="2:25" s="14" customFormat="1" ht="39" customHeight="1" x14ac:dyDescent="0.25">
      <c r="B17" s="244"/>
      <c r="C17" s="43"/>
      <c r="D17" s="38">
        <v>64</v>
      </c>
      <c r="E17" s="70" t="s">
        <v>44</v>
      </c>
      <c r="F17" s="67" t="s">
        <v>58</v>
      </c>
      <c r="G17" s="281">
        <v>180</v>
      </c>
      <c r="H17" s="70"/>
      <c r="I17" s="110">
        <v>8.11</v>
      </c>
      <c r="J17" s="32">
        <v>4.72</v>
      </c>
      <c r="K17" s="86">
        <v>49.54</v>
      </c>
      <c r="L17" s="88">
        <v>272.97000000000003</v>
      </c>
      <c r="M17" s="110">
        <v>0.1</v>
      </c>
      <c r="N17" s="32">
        <v>0.03</v>
      </c>
      <c r="O17" s="32">
        <v>0</v>
      </c>
      <c r="P17" s="32">
        <v>20</v>
      </c>
      <c r="Q17" s="86">
        <v>0.08</v>
      </c>
      <c r="R17" s="87">
        <v>15.86</v>
      </c>
      <c r="S17" s="32">
        <v>60.92</v>
      </c>
      <c r="T17" s="32">
        <v>10.95</v>
      </c>
      <c r="U17" s="32">
        <v>1.1100000000000001</v>
      </c>
      <c r="V17" s="32">
        <v>86.99</v>
      </c>
      <c r="W17" s="32">
        <v>1.0499999999999999E-3</v>
      </c>
      <c r="X17" s="32">
        <v>5.0000000000000001E-4</v>
      </c>
      <c r="Y17" s="86">
        <v>0.02</v>
      </c>
    </row>
    <row r="18" spans="2:25" s="14" customFormat="1" ht="39" customHeight="1" x14ac:dyDescent="0.25">
      <c r="B18" s="244"/>
      <c r="C18" s="43"/>
      <c r="D18" s="58">
        <v>95</v>
      </c>
      <c r="E18" s="38" t="s">
        <v>17</v>
      </c>
      <c r="F18" s="67" t="s">
        <v>98</v>
      </c>
      <c r="G18" s="222">
        <v>200</v>
      </c>
      <c r="H18" s="70"/>
      <c r="I18" s="123">
        <v>0</v>
      </c>
      <c r="J18" s="16">
        <v>0</v>
      </c>
      <c r="K18" s="25">
        <v>20</v>
      </c>
      <c r="L18" s="77">
        <v>80.5</v>
      </c>
      <c r="M18" s="123">
        <v>0.09</v>
      </c>
      <c r="N18" s="16">
        <v>0.1</v>
      </c>
      <c r="O18" s="16">
        <v>2.94</v>
      </c>
      <c r="P18" s="16">
        <v>80</v>
      </c>
      <c r="Q18" s="25">
        <v>0.96</v>
      </c>
      <c r="R18" s="15">
        <v>0.16</v>
      </c>
      <c r="S18" s="16">
        <v>0</v>
      </c>
      <c r="T18" s="290">
        <v>0</v>
      </c>
      <c r="U18" s="16">
        <v>0.02</v>
      </c>
      <c r="V18" s="16">
        <v>0.15</v>
      </c>
      <c r="W18" s="16">
        <v>0</v>
      </c>
      <c r="X18" s="16">
        <v>0</v>
      </c>
      <c r="Y18" s="86">
        <v>0</v>
      </c>
    </row>
    <row r="19" spans="2:25" s="14" customFormat="1" ht="39" customHeight="1" x14ac:dyDescent="0.25">
      <c r="B19" s="240"/>
      <c r="C19" s="43"/>
      <c r="D19" s="160">
        <v>119</v>
      </c>
      <c r="E19" s="70" t="s">
        <v>13</v>
      </c>
      <c r="F19" s="83" t="s">
        <v>49</v>
      </c>
      <c r="G19" s="58">
        <v>50</v>
      </c>
      <c r="H19" s="38"/>
      <c r="I19" s="123">
        <v>3.8</v>
      </c>
      <c r="J19" s="16">
        <v>0.4</v>
      </c>
      <c r="K19" s="25">
        <v>24.6</v>
      </c>
      <c r="L19" s="77">
        <v>117.5</v>
      </c>
      <c r="M19" s="123">
        <v>0.05</v>
      </c>
      <c r="N19" s="16">
        <v>0.01</v>
      </c>
      <c r="O19" s="16">
        <v>0</v>
      </c>
      <c r="P19" s="16">
        <v>0</v>
      </c>
      <c r="Q19" s="25">
        <v>0</v>
      </c>
      <c r="R19" s="123">
        <v>10</v>
      </c>
      <c r="S19" s="16">
        <v>32.5</v>
      </c>
      <c r="T19" s="16">
        <v>7</v>
      </c>
      <c r="U19" s="16">
        <v>0.55000000000000004</v>
      </c>
      <c r="V19" s="16">
        <v>46.5</v>
      </c>
      <c r="W19" s="16">
        <v>1.6000000000000001E-3</v>
      </c>
      <c r="X19" s="16">
        <v>3.0000000000000001E-3</v>
      </c>
      <c r="Y19" s="25">
        <v>7.25</v>
      </c>
    </row>
    <row r="20" spans="2:25" s="14" customFormat="1" ht="39" customHeight="1" x14ac:dyDescent="0.25">
      <c r="B20" s="240"/>
      <c r="C20" s="43"/>
      <c r="D20" s="58">
        <v>120</v>
      </c>
      <c r="E20" s="70" t="s">
        <v>14</v>
      </c>
      <c r="F20" s="50" t="s">
        <v>12</v>
      </c>
      <c r="G20" s="52">
        <v>45</v>
      </c>
      <c r="H20" s="181"/>
      <c r="I20" s="123">
        <v>2.97</v>
      </c>
      <c r="J20" s="16">
        <v>0.54</v>
      </c>
      <c r="K20" s="25">
        <v>18.09</v>
      </c>
      <c r="L20" s="296">
        <v>89.1</v>
      </c>
      <c r="M20" s="123">
        <v>0.08</v>
      </c>
      <c r="N20" s="15">
        <v>0.04</v>
      </c>
      <c r="O20" s="16">
        <v>0</v>
      </c>
      <c r="P20" s="16">
        <v>0</v>
      </c>
      <c r="Q20" s="25">
        <v>0</v>
      </c>
      <c r="R20" s="123">
        <v>13.05</v>
      </c>
      <c r="S20" s="16">
        <v>67.5</v>
      </c>
      <c r="T20" s="16">
        <v>21.15</v>
      </c>
      <c r="U20" s="16">
        <v>1.75</v>
      </c>
      <c r="V20" s="16">
        <v>105.75</v>
      </c>
      <c r="W20" s="16">
        <v>1.98E-3</v>
      </c>
      <c r="X20" s="16">
        <v>2.47E-3</v>
      </c>
      <c r="Y20" s="25">
        <v>0.01</v>
      </c>
    </row>
    <row r="21" spans="2:25" s="14" customFormat="1" ht="39" customHeight="1" x14ac:dyDescent="0.25">
      <c r="B21" s="240"/>
      <c r="C21" s="68"/>
      <c r="D21" s="58"/>
      <c r="E21" s="38"/>
      <c r="F21" s="65" t="s">
        <v>20</v>
      </c>
      <c r="G21" s="203">
        <f>SUM(G14:G20)</f>
        <v>925</v>
      </c>
      <c r="H21" s="121"/>
      <c r="I21" s="172">
        <f t="shared" ref="I21:Y21" si="1">SUM(I14:I20)</f>
        <v>33.15</v>
      </c>
      <c r="J21" s="31">
        <f t="shared" si="1"/>
        <v>17.989999999999998</v>
      </c>
      <c r="K21" s="119">
        <f t="shared" si="1"/>
        <v>136.71</v>
      </c>
      <c r="L21" s="118">
        <f t="shared" si="1"/>
        <v>846.13</v>
      </c>
      <c r="M21" s="172">
        <f t="shared" si="1"/>
        <v>0.63</v>
      </c>
      <c r="N21" s="31">
        <f t="shared" si="1"/>
        <v>1.7900000000000003</v>
      </c>
      <c r="O21" s="31">
        <f t="shared" si="1"/>
        <v>65.03</v>
      </c>
      <c r="P21" s="31">
        <f t="shared" si="1"/>
        <v>676</v>
      </c>
      <c r="Q21" s="119">
        <f t="shared" si="1"/>
        <v>2.13</v>
      </c>
      <c r="R21" s="168">
        <f t="shared" si="1"/>
        <v>135.34</v>
      </c>
      <c r="S21" s="31">
        <f t="shared" si="1"/>
        <v>472.2</v>
      </c>
      <c r="T21" s="31">
        <f t="shared" si="1"/>
        <v>86.22</v>
      </c>
      <c r="U21" s="31">
        <f t="shared" si="1"/>
        <v>9.64</v>
      </c>
      <c r="V21" s="31">
        <f t="shared" si="1"/>
        <v>946.17</v>
      </c>
      <c r="W21" s="31">
        <f t="shared" si="1"/>
        <v>1.4760000000000002E-2</v>
      </c>
      <c r="X21" s="31">
        <f t="shared" si="1"/>
        <v>3.7150000000000002E-2</v>
      </c>
      <c r="Y21" s="119">
        <f t="shared" si="1"/>
        <v>7.45</v>
      </c>
    </row>
    <row r="22" spans="2:25" s="14" customFormat="1" ht="39" customHeight="1" thickBot="1" x14ac:dyDescent="0.3">
      <c r="B22" s="241"/>
      <c r="C22" s="109"/>
      <c r="D22" s="117"/>
      <c r="E22" s="85"/>
      <c r="F22" s="66" t="s">
        <v>21</v>
      </c>
      <c r="G22" s="310"/>
      <c r="H22" s="381"/>
      <c r="I22" s="155"/>
      <c r="J22" s="156"/>
      <c r="K22" s="157"/>
      <c r="L22" s="154">
        <f>L21/27.2</f>
        <v>31.107720588235296</v>
      </c>
      <c r="M22" s="155"/>
      <c r="N22" s="156"/>
      <c r="O22" s="156"/>
      <c r="P22" s="156"/>
      <c r="Q22" s="157"/>
      <c r="R22" s="180"/>
      <c r="S22" s="156"/>
      <c r="T22" s="156"/>
      <c r="U22" s="156"/>
      <c r="V22" s="156"/>
      <c r="W22" s="156"/>
      <c r="X22" s="156"/>
      <c r="Y22" s="157"/>
    </row>
    <row r="23" spans="2:25" x14ac:dyDescent="0.25">
      <c r="B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ht="18.75" x14ac:dyDescent="0.25">
      <c r="B24" s="125"/>
      <c r="C24" s="146"/>
      <c r="D24" s="146"/>
      <c r="E24" s="11"/>
      <c r="F24" s="18"/>
      <c r="G24" s="19"/>
      <c r="H24" s="11"/>
      <c r="I24" s="11"/>
      <c r="J24" s="11"/>
      <c r="K24" s="11"/>
    </row>
    <row r="25" spans="2:25" ht="18.75" x14ac:dyDescent="0.25">
      <c r="E25" s="11"/>
      <c r="F25" s="18"/>
      <c r="G25" s="19"/>
      <c r="H25" s="11"/>
      <c r="I25" s="11"/>
      <c r="J25" s="11"/>
      <c r="K25" s="11"/>
    </row>
    <row r="26" spans="2:25" ht="18.75" x14ac:dyDescent="0.25">
      <c r="E26" s="11"/>
      <c r="F26" s="18"/>
      <c r="G26" s="19"/>
      <c r="H26" s="11"/>
      <c r="I26" s="11"/>
      <c r="J26" s="11"/>
      <c r="K26" s="11"/>
    </row>
    <row r="27" spans="2:25" ht="18.75" x14ac:dyDescent="0.25">
      <c r="E27" s="11"/>
      <c r="F27" s="18"/>
      <c r="G27" s="19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Z29"/>
  <sheetViews>
    <sheetView topLeftCell="H1" zoomScale="60" zoomScaleNormal="60" workbookViewId="0">
      <selection activeCell="F18" sqref="F18"/>
    </sheetView>
  </sheetViews>
  <sheetFormatPr defaultRowHeight="15" x14ac:dyDescent="0.25"/>
  <cols>
    <col min="2" max="3" width="21.5703125" customWidth="1"/>
    <col min="4" max="4" width="15.7109375" style="5" customWidth="1"/>
    <col min="5" max="5" width="25.85546875" customWidth="1"/>
    <col min="6" max="6" width="57.85546875" customWidth="1"/>
    <col min="7" max="7" width="16.28515625" customWidth="1"/>
    <col min="8" max="8" width="10.85546875" customWidth="1"/>
    <col min="9" max="9" width="12.28515625" customWidth="1"/>
    <col min="10" max="10" width="11.28515625" customWidth="1"/>
    <col min="11" max="11" width="13.7109375" customWidth="1"/>
    <col min="12" max="12" width="24.28515625" customWidth="1"/>
    <col min="13" max="13" width="11.28515625" customWidth="1"/>
    <col min="16" max="16" width="11.5703125" customWidth="1"/>
    <col min="17" max="17" width="9.140625" customWidth="1"/>
    <col min="23" max="24" width="11.140625" bestFit="1" customWidth="1"/>
  </cols>
  <sheetData>
    <row r="2" spans="2:25" ht="23.25" x14ac:dyDescent="0.35">
      <c r="B2" s="224" t="s">
        <v>1</v>
      </c>
      <c r="C2" s="224"/>
      <c r="D2" s="224" t="s">
        <v>3</v>
      </c>
      <c r="E2" s="224"/>
      <c r="F2" s="226" t="s">
        <v>2</v>
      </c>
      <c r="G2" s="225">
        <v>9</v>
      </c>
      <c r="H2" s="42"/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4" customFormat="1" ht="21.75" customHeight="1" thickBot="1" x14ac:dyDescent="0.3">
      <c r="B4" s="695" t="s">
        <v>0</v>
      </c>
      <c r="C4" s="695"/>
      <c r="D4" s="693" t="s">
        <v>108</v>
      </c>
      <c r="E4" s="695" t="s">
        <v>37</v>
      </c>
      <c r="F4" s="693" t="s">
        <v>36</v>
      </c>
      <c r="G4" s="713" t="s">
        <v>25</v>
      </c>
      <c r="H4" s="706" t="s">
        <v>35</v>
      </c>
      <c r="I4" s="352" t="s">
        <v>22</v>
      </c>
      <c r="J4" s="321"/>
      <c r="K4" s="353"/>
      <c r="L4" s="693" t="s">
        <v>109</v>
      </c>
      <c r="M4" s="686" t="s">
        <v>23</v>
      </c>
      <c r="N4" s="687"/>
      <c r="O4" s="702"/>
      <c r="P4" s="702"/>
      <c r="Q4" s="703"/>
      <c r="R4" s="713" t="s">
        <v>24</v>
      </c>
      <c r="S4" s="714"/>
      <c r="T4" s="714"/>
      <c r="U4" s="714"/>
      <c r="V4" s="714"/>
      <c r="W4" s="714"/>
      <c r="X4" s="714"/>
      <c r="Y4" s="717"/>
    </row>
    <row r="5" spans="2:25" s="14" customFormat="1" ht="38.25" customHeight="1" thickBot="1" x14ac:dyDescent="0.3">
      <c r="B5" s="698"/>
      <c r="C5" s="698"/>
      <c r="D5" s="698"/>
      <c r="E5" s="698"/>
      <c r="F5" s="698"/>
      <c r="G5" s="719"/>
      <c r="H5" s="747"/>
      <c r="I5" s="47" t="s">
        <v>26</v>
      </c>
      <c r="J5" s="188" t="s">
        <v>27</v>
      </c>
      <c r="K5" s="221" t="s">
        <v>28</v>
      </c>
      <c r="L5" s="698"/>
      <c r="M5" s="365" t="s">
        <v>29</v>
      </c>
      <c r="N5" s="365" t="s">
        <v>83</v>
      </c>
      <c r="O5" s="365" t="s">
        <v>30</v>
      </c>
      <c r="P5" s="187" t="s">
        <v>84</v>
      </c>
      <c r="Q5" s="188" t="s">
        <v>85</v>
      </c>
      <c r="R5" s="365" t="s">
        <v>31</v>
      </c>
      <c r="S5" s="365" t="s">
        <v>32</v>
      </c>
      <c r="T5" s="365" t="s">
        <v>33</v>
      </c>
      <c r="U5" s="365" t="s">
        <v>34</v>
      </c>
      <c r="V5" s="365" t="s">
        <v>86</v>
      </c>
      <c r="W5" s="365" t="s">
        <v>87</v>
      </c>
      <c r="X5" s="365" t="s">
        <v>88</v>
      </c>
      <c r="Y5" s="188" t="s">
        <v>89</v>
      </c>
    </row>
    <row r="6" spans="2:25" s="14" customFormat="1" ht="39" customHeight="1" x14ac:dyDescent="0.25">
      <c r="B6" s="59" t="s">
        <v>5</v>
      </c>
      <c r="C6" s="95"/>
      <c r="D6" s="63" t="s">
        <v>80</v>
      </c>
      <c r="E6" s="166" t="s">
        <v>19</v>
      </c>
      <c r="F6" s="216" t="s">
        <v>39</v>
      </c>
      <c r="G6" s="278">
        <v>17</v>
      </c>
      <c r="H6" s="166"/>
      <c r="I6" s="143">
        <v>2.48</v>
      </c>
      <c r="J6" s="26">
        <v>3.96</v>
      </c>
      <c r="K6" s="27">
        <v>0.68</v>
      </c>
      <c r="L6" s="291">
        <v>48.11</v>
      </c>
      <c r="M6" s="143"/>
      <c r="N6" s="26"/>
      <c r="O6" s="26"/>
      <c r="P6" s="26"/>
      <c r="Q6" s="27"/>
      <c r="R6" s="143"/>
      <c r="S6" s="26"/>
      <c r="T6" s="26"/>
      <c r="U6" s="26"/>
      <c r="V6" s="26"/>
      <c r="W6" s="26"/>
      <c r="X6" s="26"/>
      <c r="Y6" s="27"/>
    </row>
    <row r="7" spans="2:25" s="14" customFormat="1" ht="39" customHeight="1" x14ac:dyDescent="0.25">
      <c r="B7" s="60"/>
      <c r="C7" s="52"/>
      <c r="D7" s="52">
        <v>75</v>
      </c>
      <c r="E7" s="52" t="s">
        <v>9</v>
      </c>
      <c r="F7" s="50" t="s">
        <v>91</v>
      </c>
      <c r="G7" s="70">
        <v>100</v>
      </c>
      <c r="H7" s="70"/>
      <c r="I7" s="110">
        <v>14.03</v>
      </c>
      <c r="J7" s="32">
        <v>1.84</v>
      </c>
      <c r="K7" s="86">
        <v>4.88</v>
      </c>
      <c r="L7" s="88">
        <v>90.74</v>
      </c>
      <c r="M7" s="110">
        <v>0.09</v>
      </c>
      <c r="N7" s="32">
        <v>0.09</v>
      </c>
      <c r="O7" s="32">
        <v>1.36</v>
      </c>
      <c r="P7" s="32">
        <v>170</v>
      </c>
      <c r="Q7" s="86">
        <v>0.18</v>
      </c>
      <c r="R7" s="110">
        <v>40.64</v>
      </c>
      <c r="S7" s="32">
        <v>177.75</v>
      </c>
      <c r="T7" s="32">
        <v>50.26</v>
      </c>
      <c r="U7" s="32">
        <v>0.91</v>
      </c>
      <c r="V7" s="32">
        <v>373.34</v>
      </c>
      <c r="W7" s="32">
        <v>0.11799999999999999</v>
      </c>
      <c r="X7" s="32">
        <v>1.2E-2</v>
      </c>
      <c r="Y7" s="25">
        <v>0.56000000000000005</v>
      </c>
    </row>
    <row r="8" spans="2:25" s="14" customFormat="1" ht="39" customHeight="1" x14ac:dyDescent="0.25">
      <c r="B8" s="60"/>
      <c r="C8" s="43"/>
      <c r="D8" s="52">
        <v>226</v>
      </c>
      <c r="E8" s="52" t="s">
        <v>55</v>
      </c>
      <c r="F8" s="266" t="s">
        <v>157</v>
      </c>
      <c r="G8" s="276">
        <v>180</v>
      </c>
      <c r="H8" s="70"/>
      <c r="I8" s="375">
        <v>3.88</v>
      </c>
      <c r="J8" s="376">
        <v>6.13</v>
      </c>
      <c r="K8" s="377">
        <v>30.36</v>
      </c>
      <c r="L8" s="382">
        <v>191.75</v>
      </c>
      <c r="M8" s="375">
        <v>0.18</v>
      </c>
      <c r="N8" s="376">
        <v>0.12</v>
      </c>
      <c r="O8" s="376">
        <v>16.36</v>
      </c>
      <c r="P8" s="376">
        <v>30</v>
      </c>
      <c r="Q8" s="377">
        <v>0.08</v>
      </c>
      <c r="R8" s="375">
        <v>23.6</v>
      </c>
      <c r="S8" s="376">
        <v>105.7</v>
      </c>
      <c r="T8" s="376">
        <v>41.62</v>
      </c>
      <c r="U8" s="376">
        <v>1.7</v>
      </c>
      <c r="V8" s="376">
        <v>968.21</v>
      </c>
      <c r="W8" s="376">
        <v>8.9999999999999993E-3</v>
      </c>
      <c r="X8" s="376">
        <v>5.9999999999999995E-4</v>
      </c>
      <c r="Y8" s="377">
        <v>0.06</v>
      </c>
    </row>
    <row r="9" spans="2:25" s="14" customFormat="1" ht="39" customHeight="1" x14ac:dyDescent="0.25">
      <c r="B9" s="60"/>
      <c r="C9" s="52"/>
      <c r="D9" s="52">
        <v>98</v>
      </c>
      <c r="E9" s="52" t="s">
        <v>17</v>
      </c>
      <c r="F9" s="67" t="s">
        <v>16</v>
      </c>
      <c r="G9" s="276">
        <v>200</v>
      </c>
      <c r="H9" s="70"/>
      <c r="I9" s="123">
        <v>0.37</v>
      </c>
      <c r="J9" s="16">
        <v>0</v>
      </c>
      <c r="K9" s="25">
        <v>14.85</v>
      </c>
      <c r="L9" s="296">
        <v>59.48</v>
      </c>
      <c r="M9" s="123">
        <v>0</v>
      </c>
      <c r="N9" s="16">
        <v>0</v>
      </c>
      <c r="O9" s="16">
        <v>0</v>
      </c>
      <c r="P9" s="16">
        <v>0</v>
      </c>
      <c r="Q9" s="25">
        <v>0</v>
      </c>
      <c r="R9" s="123">
        <v>0.21</v>
      </c>
      <c r="S9" s="16">
        <v>0</v>
      </c>
      <c r="T9" s="16">
        <v>0</v>
      </c>
      <c r="U9" s="16">
        <v>0.02</v>
      </c>
      <c r="V9" s="16">
        <v>0.2</v>
      </c>
      <c r="W9" s="16">
        <v>0</v>
      </c>
      <c r="X9" s="16">
        <v>0</v>
      </c>
      <c r="Y9" s="86">
        <v>0</v>
      </c>
    </row>
    <row r="10" spans="2:25" s="14" customFormat="1" ht="39" customHeight="1" x14ac:dyDescent="0.25">
      <c r="B10" s="59"/>
      <c r="C10" s="52"/>
      <c r="D10" s="88">
        <v>119</v>
      </c>
      <c r="E10" s="52" t="s">
        <v>13</v>
      </c>
      <c r="F10" s="50" t="s">
        <v>49</v>
      </c>
      <c r="G10" s="70">
        <v>45</v>
      </c>
      <c r="H10" s="251"/>
      <c r="I10" s="123">
        <v>3.42</v>
      </c>
      <c r="J10" s="16">
        <v>0.36</v>
      </c>
      <c r="K10" s="25">
        <v>22.14</v>
      </c>
      <c r="L10" s="77">
        <v>105.75</v>
      </c>
      <c r="M10" s="123">
        <v>0.05</v>
      </c>
      <c r="N10" s="16">
        <v>0.01</v>
      </c>
      <c r="O10" s="16">
        <v>0</v>
      </c>
      <c r="P10" s="16">
        <v>0</v>
      </c>
      <c r="Q10" s="25">
        <v>0</v>
      </c>
      <c r="R10" s="123">
        <v>9</v>
      </c>
      <c r="S10" s="16">
        <v>29.25</v>
      </c>
      <c r="T10" s="16">
        <v>6.3</v>
      </c>
      <c r="U10" s="16">
        <v>0.5</v>
      </c>
      <c r="V10" s="16">
        <v>41.85</v>
      </c>
      <c r="W10" s="16">
        <v>1.24E-3</v>
      </c>
      <c r="X10" s="16">
        <v>2.7000000000000001E-3</v>
      </c>
      <c r="Y10" s="25">
        <v>6.53</v>
      </c>
    </row>
    <row r="11" spans="2:25" s="14" customFormat="1" ht="39" customHeight="1" x14ac:dyDescent="0.25">
      <c r="B11" s="59"/>
      <c r="C11" s="52"/>
      <c r="D11" s="52">
        <v>120</v>
      </c>
      <c r="E11" s="52" t="s">
        <v>14</v>
      </c>
      <c r="F11" s="50" t="s">
        <v>42</v>
      </c>
      <c r="G11" s="70">
        <v>30</v>
      </c>
      <c r="H11" s="70"/>
      <c r="I11" s="123">
        <v>1.98</v>
      </c>
      <c r="J11" s="16">
        <v>0.36</v>
      </c>
      <c r="K11" s="25">
        <v>12.06</v>
      </c>
      <c r="L11" s="77">
        <v>59.4</v>
      </c>
      <c r="M11" s="123">
        <v>0.05</v>
      </c>
      <c r="N11" s="16">
        <v>0.02</v>
      </c>
      <c r="O11" s="16">
        <v>0</v>
      </c>
      <c r="P11" s="16">
        <v>0</v>
      </c>
      <c r="Q11" s="25">
        <v>0</v>
      </c>
      <c r="R11" s="123">
        <v>8.6999999999999993</v>
      </c>
      <c r="S11" s="16">
        <v>45</v>
      </c>
      <c r="T11" s="16">
        <v>14.1</v>
      </c>
      <c r="U11" s="16">
        <v>1.17</v>
      </c>
      <c r="V11" s="16">
        <v>70.5</v>
      </c>
      <c r="W11" s="16">
        <v>1.2999999999999999E-3</v>
      </c>
      <c r="X11" s="16">
        <v>1.6000000000000001E-3</v>
      </c>
      <c r="Y11" s="25">
        <v>0.01</v>
      </c>
    </row>
    <row r="12" spans="2:25" s="14" customFormat="1" ht="39" customHeight="1" x14ac:dyDescent="0.25">
      <c r="B12" s="59"/>
      <c r="C12" s="43"/>
      <c r="D12" s="52"/>
      <c r="E12" s="52"/>
      <c r="F12" s="65" t="s">
        <v>20</v>
      </c>
      <c r="G12" s="121">
        <f>SUM(G6:G11)</f>
        <v>572</v>
      </c>
      <c r="H12" s="121"/>
      <c r="I12" s="121">
        <f>SUM(I6:I11)</f>
        <v>26.16</v>
      </c>
      <c r="J12" s="31">
        <f t="shared" ref="J12:X12" si="0">SUM(J6:J11)</f>
        <v>12.649999999999999</v>
      </c>
      <c r="K12" s="158">
        <f>SUM(K6:K11)</f>
        <v>84.97</v>
      </c>
      <c r="L12" s="121">
        <f>SUM(L6:L11)</f>
        <v>555.23</v>
      </c>
      <c r="M12" s="121">
        <f t="shared" si="0"/>
        <v>0.37</v>
      </c>
      <c r="N12" s="31">
        <f t="shared" si="0"/>
        <v>0.24</v>
      </c>
      <c r="O12" s="31">
        <f t="shared" si="0"/>
        <v>17.72</v>
      </c>
      <c r="P12" s="31">
        <f t="shared" si="0"/>
        <v>200</v>
      </c>
      <c r="Q12" s="158">
        <f t="shared" si="0"/>
        <v>0.26</v>
      </c>
      <c r="R12" s="121">
        <f t="shared" si="0"/>
        <v>82.15</v>
      </c>
      <c r="S12" s="31">
        <f t="shared" si="0"/>
        <v>357.7</v>
      </c>
      <c r="T12" s="31">
        <f>SUM(T6:T11)</f>
        <v>112.27999999999999</v>
      </c>
      <c r="U12" s="31">
        <f>SUM(U6:U11)</f>
        <v>4.3</v>
      </c>
      <c r="V12" s="31">
        <f t="shared" si="0"/>
        <v>1454.1</v>
      </c>
      <c r="W12" s="31">
        <f t="shared" si="0"/>
        <v>0.12953999999999999</v>
      </c>
      <c r="X12" s="31">
        <f t="shared" si="0"/>
        <v>1.6900000000000002E-2</v>
      </c>
      <c r="Y12" s="203">
        <f>SUM(Y6:Y11)</f>
        <v>7.16</v>
      </c>
    </row>
    <row r="13" spans="2:25" s="14" customFormat="1" ht="39" customHeight="1" thickBot="1" x14ac:dyDescent="0.3">
      <c r="B13" s="59"/>
      <c r="C13" s="384"/>
      <c r="D13" s="52"/>
      <c r="E13" s="52"/>
      <c r="F13" s="65" t="s">
        <v>21</v>
      </c>
      <c r="G13" s="80"/>
      <c r="H13" s="80"/>
      <c r="I13" s="82"/>
      <c r="J13" s="28"/>
      <c r="K13" s="41"/>
      <c r="L13" s="79">
        <f>L12/27.2</f>
        <v>20.412867647058825</v>
      </c>
      <c r="M13" s="82"/>
      <c r="N13" s="28"/>
      <c r="O13" s="28"/>
      <c r="P13" s="28"/>
      <c r="Q13" s="41"/>
      <c r="R13" s="82"/>
      <c r="S13" s="28"/>
      <c r="T13" s="28"/>
      <c r="U13" s="28"/>
      <c r="V13" s="28"/>
      <c r="W13" s="28"/>
      <c r="X13" s="28"/>
      <c r="Y13" s="41"/>
    </row>
    <row r="14" spans="2:25" s="14" customFormat="1" ht="51.75" customHeight="1" x14ac:dyDescent="0.25">
      <c r="B14" s="258" t="s">
        <v>6</v>
      </c>
      <c r="C14" s="174"/>
      <c r="D14" s="167">
        <v>172</v>
      </c>
      <c r="E14" s="63" t="s">
        <v>19</v>
      </c>
      <c r="F14" s="443" t="s">
        <v>178</v>
      </c>
      <c r="G14" s="275">
        <v>100</v>
      </c>
      <c r="H14" s="243"/>
      <c r="I14" s="143">
        <v>2.91</v>
      </c>
      <c r="J14" s="26">
        <v>0.18</v>
      </c>
      <c r="K14" s="27">
        <v>5.91</v>
      </c>
      <c r="L14" s="210">
        <v>36</v>
      </c>
      <c r="M14" s="143">
        <v>0.06</v>
      </c>
      <c r="N14" s="26">
        <v>0.04</v>
      </c>
      <c r="O14" s="26">
        <v>4</v>
      </c>
      <c r="P14" s="26">
        <v>30</v>
      </c>
      <c r="Q14" s="27">
        <v>0</v>
      </c>
      <c r="R14" s="143">
        <v>17.600000000000001</v>
      </c>
      <c r="S14" s="26">
        <v>53.94</v>
      </c>
      <c r="T14" s="26">
        <v>18.27</v>
      </c>
      <c r="U14" s="26">
        <v>0.61</v>
      </c>
      <c r="V14" s="26">
        <v>82.17</v>
      </c>
      <c r="W14" s="26">
        <v>6.1599999999999997E-3</v>
      </c>
      <c r="X14" s="26">
        <v>1.67E-3</v>
      </c>
      <c r="Y14" s="27">
        <v>0.04</v>
      </c>
    </row>
    <row r="15" spans="2:25" s="14" customFormat="1" ht="39" customHeight="1" x14ac:dyDescent="0.25">
      <c r="B15" s="60"/>
      <c r="C15" s="38"/>
      <c r="D15" s="52">
        <v>32</v>
      </c>
      <c r="E15" s="70" t="s">
        <v>8</v>
      </c>
      <c r="F15" s="179" t="s">
        <v>47</v>
      </c>
      <c r="G15" s="100">
        <v>250</v>
      </c>
      <c r="H15" s="38"/>
      <c r="I15" s="110">
        <v>7.35</v>
      </c>
      <c r="J15" s="32">
        <v>11.02</v>
      </c>
      <c r="K15" s="86">
        <v>12</v>
      </c>
      <c r="L15" s="160">
        <v>177.75</v>
      </c>
      <c r="M15" s="110">
        <v>0.06</v>
      </c>
      <c r="N15" s="32">
        <v>0.09</v>
      </c>
      <c r="O15" s="32">
        <v>5.3</v>
      </c>
      <c r="P15" s="32">
        <v>160</v>
      </c>
      <c r="Q15" s="86">
        <v>0.09</v>
      </c>
      <c r="R15" s="110">
        <v>41.1</v>
      </c>
      <c r="S15" s="32">
        <v>104.55</v>
      </c>
      <c r="T15" s="32">
        <v>28.42</v>
      </c>
      <c r="U15" s="32">
        <v>1.8</v>
      </c>
      <c r="V15" s="32">
        <v>401</v>
      </c>
      <c r="W15" s="32">
        <v>8.0000000000000002E-3</v>
      </c>
      <c r="X15" s="32">
        <v>0</v>
      </c>
      <c r="Y15" s="86">
        <v>4.4999999999999998E-2</v>
      </c>
    </row>
    <row r="16" spans="2:25" s="14" customFormat="1" ht="39" customHeight="1" x14ac:dyDescent="0.25">
      <c r="B16" s="315"/>
      <c r="C16" s="267"/>
      <c r="D16" s="52">
        <v>86</v>
      </c>
      <c r="E16" s="58" t="s">
        <v>53</v>
      </c>
      <c r="F16" s="442" t="s">
        <v>168</v>
      </c>
      <c r="G16" s="100">
        <v>280</v>
      </c>
      <c r="H16" s="70"/>
      <c r="I16" s="110">
        <v>19.64</v>
      </c>
      <c r="J16" s="32">
        <v>19.14</v>
      </c>
      <c r="K16" s="86">
        <v>28.69</v>
      </c>
      <c r="L16" s="88">
        <v>365.57</v>
      </c>
      <c r="M16" s="110">
        <v>0.2</v>
      </c>
      <c r="N16" s="87">
        <v>0.22</v>
      </c>
      <c r="O16" s="32">
        <v>16.22</v>
      </c>
      <c r="P16" s="32">
        <v>20</v>
      </c>
      <c r="Q16" s="86">
        <v>0</v>
      </c>
      <c r="R16" s="87">
        <v>36.82</v>
      </c>
      <c r="S16" s="32">
        <v>253.11</v>
      </c>
      <c r="T16" s="32">
        <v>59.13</v>
      </c>
      <c r="U16" s="32">
        <v>3.91</v>
      </c>
      <c r="V16" s="32">
        <v>1148.74</v>
      </c>
      <c r="W16" s="32">
        <v>1.4579999999999999E-2</v>
      </c>
      <c r="X16" s="32">
        <v>9.7999999999999997E-4</v>
      </c>
      <c r="Y16" s="86">
        <v>0.1</v>
      </c>
    </row>
    <row r="17" spans="2:26" s="14" customFormat="1" ht="39" customHeight="1" x14ac:dyDescent="0.25">
      <c r="B17" s="256"/>
      <c r="C17" s="162"/>
      <c r="D17" s="52">
        <v>107</v>
      </c>
      <c r="E17" s="58" t="s">
        <v>17</v>
      </c>
      <c r="F17" s="74" t="s">
        <v>95</v>
      </c>
      <c r="G17" s="100">
        <v>200</v>
      </c>
      <c r="H17" s="70"/>
      <c r="I17" s="123">
        <v>0</v>
      </c>
      <c r="J17" s="16">
        <v>0</v>
      </c>
      <c r="K17" s="25">
        <v>24</v>
      </c>
      <c r="L17" s="77">
        <v>100</v>
      </c>
      <c r="M17" s="123">
        <v>0.08</v>
      </c>
      <c r="N17" s="15"/>
      <c r="O17" s="16">
        <v>50</v>
      </c>
      <c r="P17" s="16">
        <v>82</v>
      </c>
      <c r="Q17" s="25"/>
      <c r="R17" s="15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25">
        <v>0</v>
      </c>
      <c r="Z17" s="24"/>
    </row>
    <row r="18" spans="2:26" s="14" customFormat="1" ht="39" customHeight="1" x14ac:dyDescent="0.25">
      <c r="B18" s="256"/>
      <c r="C18" s="162"/>
      <c r="D18" s="88">
        <v>119</v>
      </c>
      <c r="E18" s="52" t="s">
        <v>13</v>
      </c>
      <c r="F18" s="283" t="s">
        <v>49</v>
      </c>
      <c r="G18" s="52">
        <v>45</v>
      </c>
      <c r="H18" s="162"/>
      <c r="I18" s="123">
        <v>3.42</v>
      </c>
      <c r="J18" s="16">
        <v>0.36</v>
      </c>
      <c r="K18" s="25">
        <v>22.14</v>
      </c>
      <c r="L18" s="122">
        <v>105.75</v>
      </c>
      <c r="M18" s="123">
        <v>0.05</v>
      </c>
      <c r="N18" s="16">
        <v>0.01</v>
      </c>
      <c r="O18" s="16">
        <v>0</v>
      </c>
      <c r="P18" s="16">
        <v>0</v>
      </c>
      <c r="Q18" s="17">
        <v>0</v>
      </c>
      <c r="R18" s="123">
        <v>9</v>
      </c>
      <c r="S18" s="16">
        <v>29.25</v>
      </c>
      <c r="T18" s="16">
        <v>6.3</v>
      </c>
      <c r="U18" s="16">
        <v>0.5</v>
      </c>
      <c r="V18" s="16">
        <v>41.85</v>
      </c>
      <c r="W18" s="16">
        <v>1.24E-3</v>
      </c>
      <c r="X18" s="16">
        <v>2.7000000000000001E-3</v>
      </c>
      <c r="Y18" s="25">
        <v>6.53</v>
      </c>
      <c r="Z18" s="24"/>
    </row>
    <row r="19" spans="2:26" s="14" customFormat="1" ht="39" customHeight="1" x14ac:dyDescent="0.25">
      <c r="B19" s="256"/>
      <c r="C19" s="162"/>
      <c r="D19" s="52">
        <v>120</v>
      </c>
      <c r="E19" s="52" t="s">
        <v>14</v>
      </c>
      <c r="F19" s="84" t="s">
        <v>12</v>
      </c>
      <c r="G19" s="52">
        <v>25</v>
      </c>
      <c r="H19" s="162"/>
      <c r="I19" s="123">
        <v>1.65</v>
      </c>
      <c r="J19" s="16">
        <v>0.3</v>
      </c>
      <c r="K19" s="25">
        <v>10.050000000000001</v>
      </c>
      <c r="L19" s="122">
        <v>49.5</v>
      </c>
      <c r="M19" s="123">
        <v>0.04</v>
      </c>
      <c r="N19" s="16">
        <v>0.02</v>
      </c>
      <c r="O19" s="16">
        <v>0</v>
      </c>
      <c r="P19" s="16">
        <v>0</v>
      </c>
      <c r="Q19" s="17">
        <v>0</v>
      </c>
      <c r="R19" s="123">
        <v>7.25</v>
      </c>
      <c r="S19" s="16">
        <v>37.5</v>
      </c>
      <c r="T19" s="16">
        <v>11.75</v>
      </c>
      <c r="U19" s="16">
        <v>0.98</v>
      </c>
      <c r="V19" s="16">
        <v>58.75</v>
      </c>
      <c r="W19" s="16">
        <v>1E-3</v>
      </c>
      <c r="X19" s="16">
        <v>1E-3</v>
      </c>
      <c r="Y19" s="25">
        <v>0</v>
      </c>
      <c r="Z19" s="24"/>
    </row>
    <row r="20" spans="2:26" s="14" customFormat="1" ht="39" customHeight="1" x14ac:dyDescent="0.25">
      <c r="B20" s="256"/>
      <c r="C20" s="267"/>
      <c r="D20" s="152"/>
      <c r="E20" s="198"/>
      <c r="F20" s="75" t="s">
        <v>20</v>
      </c>
      <c r="G20" s="118">
        <f>SUM(G14:G19)</f>
        <v>900</v>
      </c>
      <c r="H20" s="121"/>
      <c r="I20" s="172">
        <f t="shared" ref="I20:Y20" si="1">SUM(I14:I19)</f>
        <v>34.97</v>
      </c>
      <c r="J20" s="31">
        <f t="shared" si="1"/>
        <v>31</v>
      </c>
      <c r="K20" s="119">
        <f t="shared" si="1"/>
        <v>102.78999999999999</v>
      </c>
      <c r="L20" s="118">
        <f>SUM(L14:L19)</f>
        <v>834.56999999999994</v>
      </c>
      <c r="M20" s="172">
        <f t="shared" si="1"/>
        <v>0.49</v>
      </c>
      <c r="N20" s="31">
        <f t="shared" si="1"/>
        <v>0.38</v>
      </c>
      <c r="O20" s="31">
        <f t="shared" si="1"/>
        <v>75.52</v>
      </c>
      <c r="P20" s="31">
        <f t="shared" si="1"/>
        <v>292</v>
      </c>
      <c r="Q20" s="119">
        <f t="shared" si="1"/>
        <v>0.09</v>
      </c>
      <c r="R20" s="168">
        <f t="shared" si="1"/>
        <v>111.77000000000001</v>
      </c>
      <c r="S20" s="31">
        <f t="shared" si="1"/>
        <v>478.35</v>
      </c>
      <c r="T20" s="31">
        <f t="shared" si="1"/>
        <v>123.86999999999999</v>
      </c>
      <c r="U20" s="31">
        <f t="shared" si="1"/>
        <v>7.8000000000000007</v>
      </c>
      <c r="V20" s="31">
        <f t="shared" si="1"/>
        <v>1732.51</v>
      </c>
      <c r="W20" s="31">
        <f t="shared" si="1"/>
        <v>3.0980000000000001E-2</v>
      </c>
      <c r="X20" s="31">
        <f t="shared" si="1"/>
        <v>6.3500000000000006E-3</v>
      </c>
      <c r="Y20" s="119">
        <f t="shared" si="1"/>
        <v>6.7149999999999999</v>
      </c>
    </row>
    <row r="21" spans="2:26" s="14" customFormat="1" ht="39" customHeight="1" thickBot="1" x14ac:dyDescent="0.3">
      <c r="B21" s="257"/>
      <c r="C21" s="383"/>
      <c r="D21" s="53"/>
      <c r="E21" s="53"/>
      <c r="F21" s="254" t="s">
        <v>21</v>
      </c>
      <c r="G21" s="380"/>
      <c r="H21" s="80"/>
      <c r="I21" s="82"/>
      <c r="J21" s="28"/>
      <c r="K21" s="41"/>
      <c r="L21" s="79">
        <f>L20/27.2</f>
        <v>30.682720588235291</v>
      </c>
      <c r="M21" s="82"/>
      <c r="N21" s="28"/>
      <c r="O21" s="28"/>
      <c r="P21" s="28"/>
      <c r="Q21" s="41"/>
      <c r="R21" s="64"/>
      <c r="S21" s="28"/>
      <c r="T21" s="28"/>
      <c r="U21" s="28"/>
      <c r="V21" s="28"/>
      <c r="W21" s="28"/>
      <c r="X21" s="28"/>
      <c r="Y21" s="41"/>
    </row>
    <row r="22" spans="2:26" x14ac:dyDescent="0.2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6" ht="18.75" x14ac:dyDescent="0.25">
      <c r="B23" s="163"/>
      <c r="C23" s="163"/>
      <c r="D23" s="125"/>
      <c r="E23" s="90"/>
      <c r="F23" s="18"/>
      <c r="G23" s="19"/>
      <c r="H23" s="11"/>
      <c r="I23" s="9"/>
      <c r="J23" s="11"/>
      <c r="K23" s="11"/>
    </row>
    <row r="29" spans="2:26" x14ac:dyDescent="0.25">
      <c r="E29" s="11"/>
      <c r="F29" s="11"/>
      <c r="G29" s="11"/>
      <c r="H29" s="11"/>
      <c r="I29" s="11"/>
      <c r="J29" s="11"/>
      <c r="K29" s="11"/>
    </row>
  </sheetData>
  <mergeCells count="10">
    <mergeCell ref="M4:Q4"/>
    <mergeCell ref="R4:Y4"/>
    <mergeCell ref="D4:D5"/>
    <mergeCell ref="L4:L5"/>
    <mergeCell ref="B4:B5"/>
    <mergeCell ref="C4:C5"/>
    <mergeCell ref="E4:E5"/>
    <mergeCell ref="F4:F5"/>
    <mergeCell ref="H4:H5"/>
    <mergeCell ref="G4:G5"/>
  </mergeCell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20</vt:i4>
      </vt:variant>
    </vt:vector>
  </HeadingPairs>
  <TitlesOfParts>
    <vt:vector size="44" baseType="lpstr">
      <vt:lpstr>1 день</vt:lpstr>
      <vt:lpstr>2 день</vt:lpstr>
      <vt:lpstr>3 день</vt:lpstr>
      <vt:lpstr>4 день</vt:lpstr>
      <vt:lpstr>5 день</vt:lpstr>
      <vt:lpstr>6день</vt:lpstr>
      <vt:lpstr>7день</vt:lpstr>
      <vt:lpstr>8день</vt:lpstr>
      <vt:lpstr>9день</vt:lpstr>
      <vt:lpstr>10день</vt:lpstr>
      <vt:lpstr>11день</vt:lpstr>
      <vt:lpstr>12 день</vt:lpstr>
      <vt:lpstr>13день</vt:lpstr>
      <vt:lpstr>14день</vt:lpstr>
      <vt:lpstr>15день</vt:lpstr>
      <vt:lpstr>16день</vt:lpstr>
      <vt:lpstr>17день</vt:lpstr>
      <vt:lpstr>18 день</vt:lpstr>
      <vt:lpstr>19день</vt:lpstr>
      <vt:lpstr>20день</vt:lpstr>
      <vt:lpstr>21день</vt:lpstr>
      <vt:lpstr>22день</vt:lpstr>
      <vt:lpstr>23день</vt:lpstr>
      <vt:lpstr>24 день</vt:lpstr>
      <vt:lpstr>'1 день'!Область_печати</vt:lpstr>
      <vt:lpstr>'10день'!Область_печати</vt:lpstr>
      <vt:lpstr>'11день'!Область_печати</vt:lpstr>
      <vt:lpstr>'12 день'!Область_печати</vt:lpstr>
      <vt:lpstr>'13день'!Область_печати</vt:lpstr>
      <vt:lpstr>'14день'!Область_печати</vt:lpstr>
      <vt:lpstr>'15день'!Область_печати</vt:lpstr>
      <vt:lpstr>'16день'!Область_печати</vt:lpstr>
      <vt:lpstr>'17день'!Область_печати</vt:lpstr>
      <vt:lpstr>'18 день'!Область_печати</vt:lpstr>
      <vt:lpstr>'19день'!Область_печати</vt:lpstr>
      <vt:lpstr>'2 день'!Область_печати</vt:lpstr>
      <vt:lpstr>'21день'!Область_печати</vt:lpstr>
      <vt:lpstr>'22день'!Область_печати</vt:lpstr>
      <vt:lpstr>'23день'!Область_печати</vt:lpstr>
      <vt:lpstr>'24 день'!Область_печати</vt:lpstr>
      <vt:lpstr>'3 день'!Область_печати</vt:lpstr>
      <vt:lpstr>'4 день'!Область_печати</vt:lpstr>
      <vt:lpstr>'8день'!Область_печати</vt:lpstr>
      <vt:lpstr>'9день'!Область_печати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2024-11-05T07:27:18Z</dcterms:modified>
</cp:coreProperties>
</file>